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80282744-7321-4CD9-AE5F-83A7F1D26F61}" xr6:coauthVersionLast="47" xr6:coauthVersionMax="47" xr10:uidLastSave="{00000000-0000-0000-0000-000000000000}"/>
  <bookViews>
    <workbookView xWindow="-120" yWindow="-120" windowWidth="29040" windowHeight="15840" xr2:uid="{3B30D893-83EF-444F-ACA7-61500E508525}"/>
  </bookViews>
  <sheets>
    <sheet name="1. vstup_ponuka SP" sheetId="1" r:id="rId1"/>
    <sheet name="2 Miera úspešnosti PK" sheetId="2" r:id="rId2"/>
    <sheet name="2a_miera úspešnosti štúd. FOZOŠ" sheetId="3" r:id="rId3"/>
    <sheet name="2b_miera úspešnosti štúdia  LF" sheetId="4" r:id="rId4"/>
    <sheet name="2c_miera_úspešnosti_št._FZ_BB" sheetId="5" r:id="rId5"/>
    <sheet name="2d_miera_úspešnosti_št._FVZ" sheetId="6" r:id="rId6"/>
    <sheet name="2e_absolventi_PhD." sheetId="7" r:id="rId7"/>
    <sheet name="2e_študenti_PhD." sheetId="8" r:id="rId8"/>
    <sheet name="3_ Vývoj počtu študentov SZU" sheetId="9" r:id="rId9"/>
    <sheet name="3a_Vývoj počtu absolventov" sheetId="10" r:id="rId10"/>
    <sheet name="4_zahraniční_študenti" sheetId="11" r:id="rId11"/>
    <sheet name="EPC a ohlasy SZU" sheetId="12" r:id="rId12"/>
    <sheet name="Internacionalizácia" sheetId="13" r:id="rId13"/>
    <sheet name="Poradenské centrum SZU" sheetId="14" r:id="rId14"/>
    <sheet name="Pomer absolventov" sheetId="15" r:id="rId15"/>
    <sheet name="Ukazovatel zamestnanosti" sheetId="16" r:id="rId16"/>
    <sheet name="Ponuka ŠP" sheetId="17" r:id="rId17"/>
    <sheet name="Záujem študentov o VŠŠ" sheetId="18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2" l="1"/>
  <c r="L29" i="12"/>
  <c r="K29" i="12"/>
  <c r="J29" i="12"/>
  <c r="I29" i="12"/>
  <c r="H29" i="12"/>
  <c r="G29" i="12"/>
  <c r="F29" i="12"/>
  <c r="E29" i="12"/>
  <c r="D29" i="12"/>
  <c r="C29" i="12"/>
  <c r="B29" i="12"/>
  <c r="N28" i="12"/>
  <c r="N27" i="12"/>
  <c r="N26" i="12"/>
  <c r="N25" i="12"/>
  <c r="N24" i="12"/>
  <c r="N23" i="12"/>
  <c r="N22" i="12"/>
  <c r="N21" i="12"/>
  <c r="N20" i="12"/>
  <c r="N19" i="12"/>
  <c r="I14" i="12"/>
  <c r="H14" i="12"/>
  <c r="G14" i="12"/>
  <c r="F14" i="12"/>
  <c r="E14" i="12"/>
  <c r="D14" i="12"/>
  <c r="C14" i="12"/>
  <c r="B14" i="12"/>
  <c r="J13" i="12"/>
  <c r="K13" i="12" s="1"/>
  <c r="J12" i="12"/>
  <c r="K12" i="12" s="1"/>
  <c r="J11" i="12"/>
  <c r="K11" i="12" s="1"/>
  <c r="J10" i="12"/>
  <c r="K10" i="12" s="1"/>
  <c r="J9" i="12"/>
  <c r="K9" i="12" s="1"/>
  <c r="J8" i="12"/>
  <c r="K8" i="12" s="1"/>
  <c r="J7" i="12"/>
  <c r="K7" i="12" s="1"/>
  <c r="J6" i="12"/>
  <c r="K6" i="12" s="1"/>
  <c r="J5" i="12"/>
  <c r="J4" i="12"/>
  <c r="K4" i="12" s="1"/>
  <c r="N29" i="12" l="1"/>
  <c r="J14" i="12"/>
  <c r="K5" i="12"/>
  <c r="K14" i="12" s="1"/>
  <c r="D90" i="8"/>
  <c r="D88" i="8"/>
  <c r="C86" i="8"/>
  <c r="C91" i="8" s="1"/>
  <c r="B86" i="8"/>
  <c r="B91" i="8" s="1"/>
  <c r="D85" i="8"/>
  <c r="D84" i="8"/>
  <c r="C78" i="8"/>
  <c r="B78" i="8"/>
  <c r="D77" i="8"/>
  <c r="D75" i="8"/>
  <c r="C73" i="8"/>
  <c r="B73" i="8"/>
  <c r="D73" i="8" s="1"/>
  <c r="D78" i="8" s="1"/>
  <c r="D72" i="8"/>
  <c r="D71" i="8"/>
  <c r="C66" i="8"/>
  <c r="B66" i="8"/>
  <c r="D65" i="8"/>
  <c r="D63" i="8"/>
  <c r="D66" i="8" s="1"/>
  <c r="C63" i="8"/>
  <c r="B63" i="8"/>
  <c r="D62" i="8"/>
  <c r="D61" i="8"/>
  <c r="C56" i="8"/>
  <c r="D55" i="8"/>
  <c r="C53" i="8"/>
  <c r="B53" i="8"/>
  <c r="B56" i="8" s="1"/>
  <c r="D52" i="8"/>
  <c r="D51" i="8"/>
  <c r="B45" i="8"/>
  <c r="D44" i="8"/>
  <c r="D42" i="8"/>
  <c r="D45" i="8" s="1"/>
  <c r="C42" i="8"/>
  <c r="C45" i="8" s="1"/>
  <c r="B42" i="8"/>
  <c r="D41" i="8"/>
  <c r="D40" i="8"/>
  <c r="C34" i="8"/>
  <c r="D33" i="8"/>
  <c r="D31" i="8"/>
  <c r="C29" i="8"/>
  <c r="B29" i="8"/>
  <c r="B34" i="8" s="1"/>
  <c r="D28" i="8"/>
  <c r="D27" i="8"/>
  <c r="C22" i="8"/>
  <c r="B22" i="8"/>
  <c r="D21" i="8"/>
  <c r="D19" i="8"/>
  <c r="C17" i="8"/>
  <c r="B17" i="8"/>
  <c r="D16" i="8"/>
  <c r="D15" i="8"/>
  <c r="D17" i="8" s="1"/>
  <c r="D22" i="8" s="1"/>
  <c r="B10" i="8"/>
  <c r="D9" i="8"/>
  <c r="D7" i="8"/>
  <c r="D5" i="8"/>
  <c r="D10" i="8" s="1"/>
  <c r="C5" i="8"/>
  <c r="C10" i="8" s="1"/>
  <c r="B5" i="8"/>
  <c r="D4" i="8"/>
  <c r="D3" i="8"/>
  <c r="D84" i="7"/>
  <c r="D82" i="7"/>
  <c r="C80" i="7"/>
  <c r="C85" i="7" s="1"/>
  <c r="B80" i="7"/>
  <c r="B85" i="7" s="1"/>
  <c r="D79" i="7"/>
  <c r="D78" i="7"/>
  <c r="D71" i="7"/>
  <c r="D69" i="7"/>
  <c r="C67" i="7"/>
  <c r="C72" i="7" s="1"/>
  <c r="B67" i="7"/>
  <c r="B72" i="7" s="1"/>
  <c r="D66" i="7"/>
  <c r="D65" i="7"/>
  <c r="D58" i="7"/>
  <c r="D56" i="7"/>
  <c r="C54" i="7"/>
  <c r="C59" i="7" s="1"/>
  <c r="B54" i="7"/>
  <c r="B59" i="7" s="1"/>
  <c r="D53" i="7"/>
  <c r="D52" i="7"/>
  <c r="D45" i="7"/>
  <c r="D43" i="7"/>
  <c r="C41" i="7"/>
  <c r="C46" i="7" s="1"/>
  <c r="B41" i="7"/>
  <c r="B46" i="7" s="1"/>
  <c r="D40" i="7"/>
  <c r="D39" i="7"/>
  <c r="D33" i="7"/>
  <c r="D31" i="7"/>
  <c r="C29" i="7"/>
  <c r="C34" i="7" s="1"/>
  <c r="B29" i="7"/>
  <c r="B34" i="7" s="1"/>
  <c r="D28" i="7"/>
  <c r="D27" i="7"/>
  <c r="D21" i="7"/>
  <c r="D19" i="7"/>
  <c r="C17" i="7"/>
  <c r="C22" i="7" s="1"/>
  <c r="B17" i="7"/>
  <c r="B22" i="7" s="1"/>
  <c r="D16" i="7"/>
  <c r="D15" i="7"/>
  <c r="D9" i="7"/>
  <c r="D7" i="7"/>
  <c r="C5" i="7"/>
  <c r="C10" i="7" s="1"/>
  <c r="B5" i="7"/>
  <c r="B10" i="7" s="1"/>
  <c r="D4" i="7"/>
  <c r="D3" i="7"/>
  <c r="D53" i="8" l="1"/>
  <c r="D56" i="8" s="1"/>
  <c r="D86" i="8"/>
  <c r="D91" i="8" s="1"/>
  <c r="D29" i="8"/>
  <c r="D34" i="8" s="1"/>
  <c r="D29" i="7"/>
  <c r="D54" i="7"/>
  <c r="D41" i="7"/>
  <c r="D67" i="7"/>
  <c r="D72" i="7" s="1"/>
  <c r="D59" i="7"/>
  <c r="D80" i="7"/>
  <c r="D85" i="7" s="1"/>
  <c r="D34" i="7"/>
  <c r="D46" i="7"/>
  <c r="D17" i="7"/>
  <c r="D22" i="7" s="1"/>
  <c r="D5" i="7"/>
  <c r="D10" i="7" s="1"/>
  <c r="O72" i="6" l="1"/>
  <c r="N72" i="6"/>
  <c r="M72" i="6"/>
  <c r="L72" i="6"/>
  <c r="K72" i="6"/>
  <c r="J72" i="6"/>
  <c r="I72" i="6"/>
  <c r="H72" i="6"/>
  <c r="G72" i="6"/>
  <c r="F72" i="6"/>
  <c r="E72" i="6"/>
  <c r="D72" i="6"/>
  <c r="C72" i="6"/>
  <c r="N63" i="6"/>
  <c r="M63" i="6"/>
  <c r="L63" i="6"/>
  <c r="K63" i="6"/>
  <c r="J63" i="6"/>
  <c r="I63" i="6"/>
  <c r="H63" i="6"/>
  <c r="G63" i="6"/>
  <c r="F63" i="6"/>
  <c r="E63" i="6"/>
  <c r="D63" i="6"/>
  <c r="C63" i="6"/>
  <c r="N54" i="6"/>
  <c r="M54" i="6"/>
  <c r="L54" i="6"/>
  <c r="K54" i="6"/>
  <c r="J54" i="6"/>
  <c r="I54" i="6"/>
  <c r="H54" i="6"/>
  <c r="G54" i="6"/>
  <c r="F54" i="6"/>
  <c r="E54" i="6"/>
  <c r="D54" i="6"/>
  <c r="C54" i="6"/>
  <c r="M45" i="6"/>
  <c r="L45" i="6"/>
  <c r="K45" i="6"/>
  <c r="J45" i="6"/>
  <c r="I45" i="6"/>
  <c r="H45" i="6"/>
  <c r="G45" i="6"/>
  <c r="F45" i="6"/>
  <c r="E45" i="6"/>
  <c r="D45" i="6"/>
  <c r="C45" i="6"/>
  <c r="M36" i="6"/>
  <c r="L36" i="6"/>
  <c r="K36" i="6"/>
  <c r="J36" i="6"/>
  <c r="I36" i="6"/>
  <c r="H36" i="6"/>
  <c r="G36" i="6"/>
  <c r="F36" i="6"/>
  <c r="E36" i="6"/>
  <c r="D36" i="6"/>
  <c r="C36" i="6"/>
  <c r="N27" i="6"/>
  <c r="M27" i="6"/>
  <c r="L27" i="6"/>
  <c r="K27" i="6"/>
  <c r="J27" i="6"/>
  <c r="I27" i="6"/>
  <c r="H27" i="6"/>
  <c r="G27" i="6"/>
  <c r="F27" i="6"/>
  <c r="E27" i="6"/>
  <c r="D27" i="6"/>
  <c r="C27" i="6"/>
  <c r="M18" i="6"/>
  <c r="L18" i="6"/>
  <c r="K18" i="6"/>
  <c r="J18" i="6"/>
  <c r="I18" i="6"/>
  <c r="H18" i="6"/>
  <c r="G18" i="6"/>
  <c r="F18" i="6"/>
  <c r="E18" i="6"/>
  <c r="D18" i="6"/>
  <c r="C18" i="6"/>
  <c r="M9" i="6"/>
  <c r="L9" i="6"/>
  <c r="K9" i="6"/>
  <c r="J9" i="6"/>
  <c r="I9" i="6"/>
  <c r="H9" i="6"/>
  <c r="G9" i="6"/>
  <c r="F9" i="6"/>
  <c r="E9" i="6"/>
  <c r="D9" i="6"/>
  <c r="C9" i="6"/>
  <c r="N95" i="5" l="1"/>
  <c r="M95" i="5"/>
  <c r="L95" i="5"/>
  <c r="K95" i="5"/>
  <c r="J95" i="5"/>
  <c r="I95" i="5"/>
  <c r="H95" i="5"/>
  <c r="G95" i="5"/>
  <c r="F95" i="5"/>
  <c r="E95" i="5"/>
  <c r="D95" i="5"/>
  <c r="C95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L70" i="5"/>
  <c r="K70" i="5"/>
  <c r="J70" i="5"/>
  <c r="I70" i="5"/>
  <c r="H70" i="5"/>
  <c r="G70" i="5"/>
  <c r="F70" i="5"/>
  <c r="E70" i="5"/>
  <c r="D70" i="5"/>
  <c r="C70" i="5"/>
  <c r="L61" i="5"/>
  <c r="K61" i="5"/>
  <c r="J61" i="5"/>
  <c r="I61" i="5"/>
  <c r="H61" i="5"/>
  <c r="G61" i="5"/>
  <c r="F61" i="5"/>
  <c r="E61" i="5"/>
  <c r="D61" i="5"/>
  <c r="C61" i="5"/>
  <c r="M51" i="5"/>
  <c r="L51" i="5"/>
  <c r="K51" i="5"/>
  <c r="J51" i="5"/>
  <c r="I51" i="5"/>
  <c r="H51" i="5"/>
  <c r="G51" i="5"/>
  <c r="F51" i="5"/>
  <c r="E51" i="5"/>
  <c r="D51" i="5"/>
  <c r="C51" i="5"/>
  <c r="L39" i="5"/>
  <c r="K39" i="5"/>
  <c r="J39" i="5"/>
  <c r="I39" i="5"/>
  <c r="H39" i="5"/>
  <c r="G39" i="5"/>
  <c r="F39" i="5"/>
  <c r="E39" i="5"/>
  <c r="D39" i="5"/>
  <c r="C39" i="5"/>
  <c r="M26" i="5"/>
  <c r="L26" i="5"/>
  <c r="K26" i="5"/>
  <c r="J26" i="5"/>
  <c r="I26" i="5"/>
  <c r="H26" i="5"/>
  <c r="G26" i="5"/>
  <c r="F26" i="5"/>
  <c r="E26" i="5"/>
  <c r="D26" i="5"/>
  <c r="C26" i="5"/>
  <c r="L13" i="5"/>
  <c r="K13" i="5"/>
  <c r="J13" i="5"/>
  <c r="I13" i="5"/>
  <c r="H13" i="5"/>
  <c r="G13" i="5"/>
  <c r="F13" i="5"/>
  <c r="E13" i="5"/>
  <c r="D13" i="5"/>
  <c r="C13" i="5"/>
  <c r="J37" i="4"/>
  <c r="I37" i="4"/>
  <c r="H37" i="4"/>
  <c r="G37" i="4"/>
  <c r="F37" i="4"/>
  <c r="E37" i="4"/>
  <c r="D37" i="4"/>
  <c r="C37" i="4"/>
  <c r="B37" i="4"/>
  <c r="J30" i="4"/>
  <c r="I30" i="4"/>
  <c r="H30" i="4"/>
  <c r="G30" i="4"/>
  <c r="F30" i="4"/>
  <c r="E30" i="4"/>
  <c r="D30" i="4"/>
  <c r="C30" i="4"/>
  <c r="B30" i="4"/>
  <c r="J22" i="4"/>
  <c r="I22" i="4"/>
  <c r="H22" i="4"/>
  <c r="G22" i="4"/>
  <c r="F22" i="4"/>
  <c r="E22" i="4"/>
  <c r="D22" i="4"/>
  <c r="C22" i="4"/>
  <c r="B22" i="4"/>
  <c r="J14" i="4"/>
  <c r="I14" i="4"/>
  <c r="H14" i="4"/>
  <c r="G14" i="4"/>
  <c r="F14" i="4"/>
  <c r="E14" i="4"/>
  <c r="D14" i="4"/>
  <c r="C14" i="4"/>
  <c r="B14" i="4"/>
  <c r="J6" i="4"/>
  <c r="I6" i="4"/>
  <c r="H6" i="4"/>
  <c r="G6" i="4"/>
  <c r="F6" i="4"/>
  <c r="E6" i="4"/>
  <c r="D6" i="4"/>
  <c r="C6" i="4"/>
  <c r="B6" i="4"/>
  <c r="M127" i="3"/>
  <c r="L127" i="3"/>
  <c r="K127" i="3"/>
  <c r="J127" i="3"/>
  <c r="I127" i="3"/>
  <c r="H127" i="3"/>
  <c r="G127" i="3"/>
  <c r="F127" i="3"/>
  <c r="E127" i="3"/>
  <c r="D127" i="3"/>
  <c r="C127" i="3"/>
  <c r="N109" i="3"/>
  <c r="M109" i="3"/>
  <c r="L109" i="3"/>
  <c r="K109" i="3"/>
  <c r="J109" i="3"/>
  <c r="I109" i="3"/>
  <c r="H109" i="3"/>
  <c r="F109" i="3"/>
  <c r="E109" i="3"/>
  <c r="D109" i="3"/>
  <c r="C109" i="3"/>
  <c r="G108" i="3"/>
  <c r="G107" i="3"/>
  <c r="G106" i="3"/>
  <c r="G105" i="3"/>
  <c r="G104" i="3"/>
  <c r="G103" i="3"/>
  <c r="G102" i="3"/>
  <c r="G101" i="3"/>
  <c r="G100" i="3"/>
  <c r="G99" i="3"/>
  <c r="G98" i="3"/>
  <c r="G109" i="3" s="1"/>
  <c r="O93" i="3"/>
  <c r="N93" i="3"/>
  <c r="M93" i="3"/>
  <c r="L93" i="3"/>
  <c r="K93" i="3"/>
  <c r="J93" i="3"/>
  <c r="I93" i="3"/>
  <c r="H93" i="3"/>
  <c r="F93" i="3"/>
  <c r="E93" i="3"/>
  <c r="D93" i="3"/>
  <c r="C93" i="3"/>
  <c r="G92" i="3"/>
  <c r="G91" i="3"/>
  <c r="G90" i="3"/>
  <c r="G89" i="3"/>
  <c r="G88" i="3"/>
  <c r="G87" i="3"/>
  <c r="G86" i="3"/>
  <c r="G85" i="3"/>
  <c r="G84" i="3"/>
  <c r="G93" i="3" s="1"/>
  <c r="N79" i="3"/>
  <c r="M79" i="3"/>
  <c r="L79" i="3"/>
  <c r="K79" i="3"/>
  <c r="J79" i="3"/>
  <c r="I79" i="3"/>
  <c r="H79" i="3"/>
  <c r="G79" i="3"/>
  <c r="F79" i="3"/>
  <c r="E79" i="3"/>
  <c r="D79" i="3"/>
  <c r="C79" i="3"/>
  <c r="M64" i="3"/>
  <c r="L64" i="3"/>
  <c r="K64" i="3"/>
  <c r="J64" i="3"/>
  <c r="I64" i="3"/>
  <c r="H64" i="3"/>
  <c r="G64" i="3"/>
  <c r="F64" i="3"/>
  <c r="E64" i="3"/>
  <c r="D64" i="3"/>
  <c r="C64" i="3"/>
  <c r="M49" i="3"/>
  <c r="L49" i="3"/>
  <c r="K49" i="3"/>
  <c r="J49" i="3"/>
  <c r="I49" i="3"/>
  <c r="H49" i="3"/>
  <c r="G49" i="3"/>
  <c r="F49" i="3"/>
  <c r="E49" i="3"/>
  <c r="D49" i="3"/>
  <c r="C49" i="3"/>
  <c r="N33" i="3"/>
  <c r="M33" i="3"/>
  <c r="L33" i="3"/>
  <c r="K33" i="3"/>
  <c r="J33" i="3"/>
  <c r="I33" i="3"/>
  <c r="H33" i="3"/>
  <c r="G33" i="3"/>
  <c r="F33" i="3"/>
  <c r="E33" i="3"/>
  <c r="D33" i="3"/>
  <c r="C33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<sst xmlns="http://schemas.openxmlformats.org/spreadsheetml/2006/main" count="1947" uniqueCount="367">
  <si>
    <t>Počet ponúkaných akreditovaných a zosúladených študijných programov ponúkaných k 1. 9. 2022</t>
  </si>
  <si>
    <t>1. stupeň</t>
  </si>
  <si>
    <t>Fakulta</t>
  </si>
  <si>
    <t>Študijný odbor</t>
  </si>
  <si>
    <t>Študijný program</t>
  </si>
  <si>
    <t>Forma</t>
  </si>
  <si>
    <t>Jazyky</t>
  </si>
  <si>
    <t>Skratka titulu</t>
  </si>
  <si>
    <t>FOaZOŠ</t>
  </si>
  <si>
    <t>zdravotnícke vedy</t>
  </si>
  <si>
    <t>fyzioterapia</t>
  </si>
  <si>
    <t>D, E</t>
  </si>
  <si>
    <t>S</t>
  </si>
  <si>
    <t>Bc.</t>
  </si>
  <si>
    <t>ošetrovateľstvo</t>
  </si>
  <si>
    <t>pôrodná asistencia</t>
  </si>
  <si>
    <t>D</t>
  </si>
  <si>
    <t>rádiologická technika</t>
  </si>
  <si>
    <t>urgentná zdravotná starostlivosť</t>
  </si>
  <si>
    <t>fyziologická a klinická výživa</t>
  </si>
  <si>
    <t>E</t>
  </si>
  <si>
    <t>dentálna hygiena</t>
  </si>
  <si>
    <t>FVZ</t>
  </si>
  <si>
    <t>verejné zdravotníctvo</t>
  </si>
  <si>
    <t>FZ BB</t>
  </si>
  <si>
    <t>D,</t>
  </si>
  <si>
    <t>laboratórne vyšetr. metódy v zdr.</t>
  </si>
  <si>
    <t>2. stupeň</t>
  </si>
  <si>
    <t>Mgr.</t>
  </si>
  <si>
    <t>Spojený 1. a 2. stupeň</t>
  </si>
  <si>
    <t>LF</t>
  </si>
  <si>
    <t>všeobecné lekárstvo</t>
  </si>
  <si>
    <t>S, A</t>
  </si>
  <si>
    <t>MUDr.</t>
  </si>
  <si>
    <t>zubné lekárstvo</t>
  </si>
  <si>
    <t>MDDr.</t>
  </si>
  <si>
    <t>3. stupeň</t>
  </si>
  <si>
    <t>PhD.</t>
  </si>
  <si>
    <t>chirurgia</t>
  </si>
  <si>
    <t>vnútorné choroby</t>
  </si>
  <si>
    <t xml:space="preserve"> E</t>
  </si>
  <si>
    <t xml:space="preserve"> S</t>
  </si>
  <si>
    <t>Ukazovateľ Miera úspešnosti prijímacieho konania</t>
  </si>
  <si>
    <t>Miera úspešnosti prijímacieho konania v akademických rokoch 2012/2013 – 2022/2023</t>
  </si>
  <si>
    <t>začiatok štúdia 2012/2013</t>
  </si>
  <si>
    <t>dôvod neukončenia</t>
  </si>
  <si>
    <t>forma št.</t>
  </si>
  <si>
    <t>zapísaní so začiatkom štúdia 2012/2013</t>
  </si>
  <si>
    <t>absolvovanie</t>
  </si>
  <si>
    <t>absolvovanie v ŠDŠ: Bc. do 2014/2015, Mgr. do 2013/2014</t>
  </si>
  <si>
    <t>absolvovanie v NDŠ</t>
  </si>
  <si>
    <t>neukončené štúdium</t>
  </si>
  <si>
    <t>z toho-ukončenie-zanechanie</t>
  </si>
  <si>
    <t>ukončenie-vylúčenie pre neprospech</t>
  </si>
  <si>
    <t>ukončenie-vylúčenie - disciplinárne dôvody</t>
  </si>
  <si>
    <t>ukončennie bez ŠS</t>
  </si>
  <si>
    <t>prestup na inú VŠ</t>
  </si>
  <si>
    <t>bakalárske študijné programy</t>
  </si>
  <si>
    <t>denná</t>
  </si>
  <si>
    <t>extená</t>
  </si>
  <si>
    <t>externá</t>
  </si>
  <si>
    <t>magisterské študijné programy</t>
  </si>
  <si>
    <t>Miera úspešnosti štúdia na FOZOŠ</t>
  </si>
  <si>
    <t>začiatok štúdia 2013/2014</t>
  </si>
  <si>
    <t>zapísaní  so začiatkom štúdia 2013/2014</t>
  </si>
  <si>
    <t>absolvovanie v ŠDŠ: Bc. do 2015/2016, Mgr. do 2014/2015</t>
  </si>
  <si>
    <t>prestup na inú VŠ - zmena študijného programu</t>
  </si>
  <si>
    <t>smrť študenta</t>
  </si>
  <si>
    <t>fyziologická a klinická výživa</t>
  </si>
  <si>
    <t>začiatok štúdia 2014/2015</t>
  </si>
  <si>
    <t>zapísaní so začiatkom štúdia 2014/2015</t>
  </si>
  <si>
    <t>absolvovanie v ŠDŠ: Bc. do 2016/2017, Mgr. do 2015/2016</t>
  </si>
  <si>
    <t>začiatok štúdia 2015/2016</t>
  </si>
  <si>
    <t>zapísaní so začiatkom štúdia 2015/2016</t>
  </si>
  <si>
    <t>absolvovanie v ŠDŠ: Bc. do 2017/2018, Mgr. do 2016/2017</t>
  </si>
  <si>
    <t>začiatok štúdia 2016/2017</t>
  </si>
  <si>
    <t>zapísaní so začiatkom štúdia 2016/2017</t>
  </si>
  <si>
    <t>absolvovanie v ŠDŠ: 3r-Bc. do 2018/2019, 4r-Bc.ext do 2019/2020, 3r-Mgr.ext do 2018/2019</t>
  </si>
  <si>
    <t>smrť studenta</t>
  </si>
  <si>
    <t>externá (4r)</t>
  </si>
  <si>
    <t>externá (3r)</t>
  </si>
  <si>
    <t>začiatok štúdia 2017/2018</t>
  </si>
  <si>
    <t>zapísaní so začiatkom štúdia 2017/2018</t>
  </si>
  <si>
    <t>absolvovanie v ŠDŠ: Bc. do 2019/2020, ext.Bc.do 2020/2021, ext. Mgr. do 2019/2020</t>
  </si>
  <si>
    <t>prerušené štúdium k 14.12.2022</t>
  </si>
  <si>
    <t>extená (4r)</t>
  </si>
  <si>
    <t>začiatok štúdia 2018/2019</t>
  </si>
  <si>
    <t>zapísaní so začiatkom štúdia 2018/2019</t>
  </si>
  <si>
    <t>absolvovanie v ŠDŠ: Bc. do 2020/2021, ext.Bc.do 2021/2022, ext. Mgr. do 2020/2021</t>
  </si>
  <si>
    <t>začiatok štúdia 2019/2020</t>
  </si>
  <si>
    <t>zapísaní so začiatkom štúdia 2019/2020</t>
  </si>
  <si>
    <t>absolvovanie v ŠDŠ</t>
  </si>
  <si>
    <t>platné</t>
  </si>
  <si>
    <t>prerušené</t>
  </si>
  <si>
    <t>4-ročné Bc externé štúdia budú mať prvých absolventov v AR 2022/2023</t>
  </si>
  <si>
    <t xml:space="preserve"> začiatok štúdia 2012/2013</t>
  </si>
  <si>
    <t>absovované štúdium</t>
  </si>
  <si>
    <t>zapísaní</t>
  </si>
  <si>
    <t>absolvovanie v ŠDŠ do 2017/2018</t>
  </si>
  <si>
    <t>ukončenie-zanechanie</t>
  </si>
  <si>
    <t>všeobecné lekárstvo -anglická výučba</t>
  </si>
  <si>
    <t xml:space="preserve"> začiatok štúdia 2013/2014</t>
  </si>
  <si>
    <t>absolvovanie v ŠDŠ do 2018/2019</t>
  </si>
  <si>
    <t xml:space="preserve"> začiatok štúdia 2014/2015</t>
  </si>
  <si>
    <t>absolvovanie v ŠDŠ do 2019/2020</t>
  </si>
  <si>
    <t>absolvovanie v ŠDŠ do 2020/2021</t>
  </si>
  <si>
    <t xml:space="preserve"> začiatok štúdia 2016/2017</t>
  </si>
  <si>
    <t>počet zapísaných prijatých</t>
  </si>
  <si>
    <t>absolvovanie v ŠDŠ do 2021/2022</t>
  </si>
  <si>
    <t>ŠDŠ-štandardná dĺžka štúdia (LF 6 rokov)</t>
  </si>
  <si>
    <t>NDŠ-nadštandardná dĺžka štúdia</t>
  </si>
  <si>
    <t>Miera úspešnosti štúdia  LF</t>
  </si>
  <si>
    <t xml:space="preserve">                                             dôvod neukončenia</t>
  </si>
  <si>
    <t>FZ v BB</t>
  </si>
  <si>
    <t>absolvovanie v ŠDŠ:                    Bc. Do 2014/2015;   Mgr. Do 2013/2014</t>
  </si>
  <si>
    <t>Miera úspešnosti štúdia  FZ v BB</t>
  </si>
  <si>
    <t>zapísaní so začiatkom štúdia 2013/2014</t>
  </si>
  <si>
    <t>absolvovanie v ŠDŠ:                    Bc. Do 2015/2016;   Mgr. Do 2014/2015</t>
  </si>
  <si>
    <t>neskončenie v ŠDŠ</t>
  </si>
  <si>
    <t>laboratórne vyšetrovacie metódy v zdravotníctve</t>
  </si>
  <si>
    <t>absolvovanie v ŠDŠ:                    Bc. Do 2016/2017;   Mgr. Do 2015/2016</t>
  </si>
  <si>
    <t>absolvovanie v ŠDŠ:                    Bc. Do 2017/2018;   Mgr. Do 2016/2017</t>
  </si>
  <si>
    <t xml:space="preserve">absolvovanie v ŠDŠ:                    Bc. Do 2018/2019;  </t>
  </si>
  <si>
    <t>urgentná zdravotná starostlivosť -4r. (do 2019/2020)</t>
  </si>
  <si>
    <r>
      <t>absolvovanie v ŠDŠ:                    Bc. Do 201</t>
    </r>
    <r>
      <rPr>
        <sz val="11"/>
        <color theme="1"/>
        <rFont val="Calibri"/>
        <family val="2"/>
        <charset val="238"/>
        <scheme val="minor"/>
      </rPr>
      <t>9</t>
    </r>
    <r>
      <rPr>
        <b/>
        <sz val="11"/>
        <color theme="1"/>
        <rFont val="Calibri"/>
        <family val="2"/>
        <charset val="238"/>
        <scheme val="minor"/>
      </rPr>
      <t>/202</t>
    </r>
    <r>
      <rPr>
        <sz val="11"/>
        <color theme="1"/>
        <rFont val="Calibri"/>
        <family val="2"/>
        <charset val="238"/>
        <scheme val="minor"/>
      </rPr>
      <t>0</t>
    </r>
  </si>
  <si>
    <t>urgentná zdravotná starostlivosť -4r. (do 2020/2021)</t>
  </si>
  <si>
    <t>absolvovanie v ŠDŠ:                    Bc. Do 2020/2021;   Mgr. Do 2019/2020</t>
  </si>
  <si>
    <t>urgentná zdravotná starostlivosť -4r. (do 2021/2022)</t>
  </si>
  <si>
    <t>fyzioterapia - 2r.</t>
  </si>
  <si>
    <t>absolvovanie v ŠDŠ:                    Bc. Do 2021/2022;   Mgr. Do 2020/2021</t>
  </si>
  <si>
    <t>ošetrovateľstvo -4r. (do 2022/2023)</t>
  </si>
  <si>
    <t>urgentná zdravotná starostlivosť -4r. (do 2022/2023)</t>
  </si>
  <si>
    <t>FAKULTA VEREJNÉHO ZDRAVOTNÍCTVA</t>
  </si>
  <si>
    <t>začiatok štúdia</t>
  </si>
  <si>
    <t>prestup - zmena študijného programu</t>
  </si>
  <si>
    <t>2012/2013</t>
  </si>
  <si>
    <t>Miera úspešnosti štúdia  FVZ</t>
  </si>
  <si>
    <t>2013/2014</t>
  </si>
  <si>
    <t>2014/2015</t>
  </si>
  <si>
    <t>2015/2016</t>
  </si>
  <si>
    <t>absolvovanie v ŠDŠ:                    Bc. Do 2018/2019;   Mgr. Do 2017/2018</t>
  </si>
  <si>
    <t>2016/2017</t>
  </si>
  <si>
    <t>verejné zdravotníctvo - 3r. :                     do 2018/2019</t>
  </si>
  <si>
    <t>absolvovanie v ŠDŠ:                    Bc. Do 2019/2020;   Mgr. Do 2018/2019</t>
  </si>
  <si>
    <t>2017/2018</t>
  </si>
  <si>
    <t>verejné zdravotníctvo - 4r. :                     do 2020/2021</t>
  </si>
  <si>
    <t xml:space="preserve">verejné zdravotníctvo </t>
  </si>
  <si>
    <t>2018/2019</t>
  </si>
  <si>
    <t>verejné zdravotníctvo - 4r. :                     do 2021/2022</t>
  </si>
  <si>
    <t>verejné zdravotníctvo - 3r. :                     do 2020/2021</t>
  </si>
  <si>
    <t>2019/2020</t>
  </si>
  <si>
    <t>verejné zdravotníctvo - 4r. :                     do 2022/2023</t>
  </si>
  <si>
    <t>verejné zdravotníctvo - 3r. :                     do 2021/2022</t>
  </si>
  <si>
    <t>Absolventi doktorandského štúdia - rok 2021</t>
  </si>
  <si>
    <t>spolu</t>
  </si>
  <si>
    <t>Spolu za LF</t>
  </si>
  <si>
    <t>SPOLU SZU</t>
  </si>
  <si>
    <t>Absolventi doktorandského štúdia - rok 2020</t>
  </si>
  <si>
    <t>Absolventi doktorandského štúdia - rok 2019</t>
  </si>
  <si>
    <t>Absolventi doktorandského štúdia - rok 2018</t>
  </si>
  <si>
    <t>Absolventi doktorandského štúdia - rok 2017</t>
  </si>
  <si>
    <t>Absolventi doktorandského štúdia - rok 2016</t>
  </si>
  <si>
    <t>Absolventi doktorandského štúdia - rok 2015</t>
  </si>
  <si>
    <t>N/A</t>
  </si>
  <si>
    <t>Študenti doktorandského štúdia - 2022/2023</t>
  </si>
  <si>
    <t>Študenti doktorandského štúdia - 2021/2022</t>
  </si>
  <si>
    <t>Študenti doktorandského štúdia - 2020/2021</t>
  </si>
  <si>
    <t>Študenti doktorandského štúdia - 2019/2020</t>
  </si>
  <si>
    <t>Študenti doktorandského štúdia - 2018/2019</t>
  </si>
  <si>
    <t>Študenti doktorandského štúdia - 2017/2018</t>
  </si>
  <si>
    <t>Študenti doktorandského štúdia - 2016/2017</t>
  </si>
  <si>
    <t>Študenti doktorandského štúdia - 2015/2016</t>
  </si>
  <si>
    <r>
      <rPr>
        <b/>
        <sz val="11"/>
        <color theme="1"/>
        <rFont val="Calibri"/>
        <family val="2"/>
        <charset val="238"/>
        <scheme val="minor"/>
      </rPr>
      <t>Ukazovateľ vývoja počtu študentov</t>
    </r>
    <r>
      <rPr>
        <sz val="11"/>
        <color theme="1"/>
        <rFont val="Calibri"/>
        <family val="2"/>
        <charset val="238"/>
        <scheme val="minor"/>
      </rPr>
      <t xml:space="preserve">
Pri prehľade počtu študentov za posledných 10 akademických rokov musíme konštatovať, že oštúdium na SZU je stále záujem. 
Mimoriadny záujem pretrváva v študijných programoch v spojenom 1. a 2. stupni štúdia - všeobecné lekárstvo a zubné lekárstvo. Veľký záujem je o študijný program fyzioterapia v 1. stupni štúdia, denná forma a študijný o program dentálna hygiena, v 1. stupni štúdia v externej forme štúdia..
Najvyšší počet študentov v dennej i externej forme štúdia v prvom, druhom, spojenom prvom a druhom a treťom stupni štúdia bol v akademickom roku 2015/16 (podľa počtu zapísaných k 31. 10. daného roku). Počet študentov sa udržiava približne na rovnakom počte. 
V dennej forme štúdia počet študentov je stále stúpajúci, čo je dôkazom, že o štúdium na našej univerzite je stále veľký záujem. V dennej forme štúdia počet prihlášok ďaleko prevyšuje možnosť fakúlt prijať uchádzačov na vysokoškolské štúdium.  
Údaje o nízkych počtoch študentov v externej forme štúdia nás viedli k tomu, že sme rozhodli, v akom počte študentov je výhodné v septembri začať s výučbou takéhoto nízko početného študijného programu, resp. sme v študijných programoch o ktoré je dlhodobo nízky záujem zrušili prijímacie pohovory (verejné zdravotníctvo – externá forma štúdia v prvom i druhom stupni štúdia, laboratórne a vyšetrovacie metódy v zdravotníctve – denná forma štúdia, prvý stupeň štúdia). 
V prípade nízkeho záujmu o študijný program, ktorý zabezpečujú 2 fakulty univerzity centralizujeme študentov len na jednej fakulte.
Klesajúci počet externých študentov a stúpajúci počet denných študentov nám ukazuje nasledujúca tabuľka a graf, ktorý ukazuje počty študentov prvého, druhého a spojeného prvého a druhého stupňa štúdia.</t>
    </r>
  </si>
  <si>
    <t>SPOLU SZU - počet študentov 1. a 2. st., spojený 1. a 2. st.</t>
  </si>
  <si>
    <t>2012/</t>
  </si>
  <si>
    <t>2013/</t>
  </si>
  <si>
    <t>2014/</t>
  </si>
  <si>
    <t>2015/</t>
  </si>
  <si>
    <t>2016/</t>
  </si>
  <si>
    <t>2017/</t>
  </si>
  <si>
    <t>2018/</t>
  </si>
  <si>
    <t>2019/</t>
  </si>
  <si>
    <t>2020/</t>
  </si>
  <si>
    <t>2021/</t>
  </si>
  <si>
    <t>Spolu SZU</t>
  </si>
  <si>
    <t>Tento stúpajúci a klesajúci počet študentov nám ukazuje aj nasledujúci graf.</t>
  </si>
  <si>
    <t>2020/2021</t>
  </si>
  <si>
    <t>2021/2022</t>
  </si>
  <si>
    <r>
      <t xml:space="preserve">Spolu </t>
    </r>
    <r>
      <rPr>
        <b/>
        <sz val="12"/>
        <color theme="1"/>
        <rFont val="Calibri"/>
        <family val="2"/>
        <charset val="238"/>
        <scheme val="minor"/>
      </rPr>
      <t>denná</t>
    </r>
    <r>
      <rPr>
        <sz val="12"/>
        <color theme="1"/>
        <rFont val="Calibri"/>
        <family val="2"/>
        <charset val="238"/>
        <scheme val="minor"/>
      </rPr>
      <t xml:space="preserve"> forma štúdia</t>
    </r>
  </si>
  <si>
    <r>
      <t xml:space="preserve">Spolu </t>
    </r>
    <r>
      <rPr>
        <b/>
        <sz val="12"/>
        <color theme="1"/>
        <rFont val="Calibri"/>
        <family val="2"/>
        <charset val="238"/>
        <scheme val="minor"/>
      </rPr>
      <t>externá</t>
    </r>
    <r>
      <rPr>
        <sz val="12"/>
        <color theme="1"/>
        <rFont val="Calibri"/>
        <family val="2"/>
        <charset val="238"/>
        <scheme val="minor"/>
      </rPr>
      <t xml:space="preserve"> forma štúdia</t>
    </r>
  </si>
  <si>
    <r>
      <t>Vývoj počtu absolventov v období rokov 2015 - 2021</t>
    </r>
    <r>
      <rPr>
        <sz val="12"/>
        <color theme="1"/>
        <rFont val="Tahoma"/>
        <family val="2"/>
        <charset val="238"/>
      </rPr>
      <t xml:space="preserve"> </t>
    </r>
  </si>
  <si>
    <t xml:space="preserve">            </t>
  </si>
  <si>
    <t xml:space="preserve">             </t>
  </si>
  <si>
    <t>Počet zahraničných študentov (cudzinci podľa štátneho občianstva) z celkového počtu</t>
  </si>
  <si>
    <t>I. a II. Stupeň</t>
  </si>
  <si>
    <t xml:space="preserve">FOaZOŠ </t>
  </si>
  <si>
    <t>SPOLU</t>
  </si>
  <si>
    <t>Denná forma štúdia</t>
  </si>
  <si>
    <t>Externá forma štúdia</t>
  </si>
  <si>
    <t>Študentov inej štátnej príslušnosti prvého, druhého a spojeného prvého a druhého stupňa štúdia podľa štátov</t>
  </si>
  <si>
    <t>Štátne občianstvo - názov štátu</t>
  </si>
  <si>
    <t>Počet študentov - cudzincov</t>
  </si>
  <si>
    <t>den.</t>
  </si>
  <si>
    <t>ext.</t>
  </si>
  <si>
    <t>Austrálsky zväz</t>
  </si>
  <si>
    <t>Brazílska federatívna republika</t>
  </si>
  <si>
    <t>Bulharská republika</t>
  </si>
  <si>
    <t>Česká republika</t>
  </si>
  <si>
    <t>2 </t>
  </si>
  <si>
    <t>Egyptská arabská republika</t>
  </si>
  <si>
    <t>Francúzska republika</t>
  </si>
  <si>
    <t>Grécka republika</t>
  </si>
  <si>
    <t>Iránska islamská republika</t>
  </si>
  <si>
    <t>Írsko</t>
  </si>
  <si>
    <t>Izraelský štát</t>
  </si>
  <si>
    <t>Kazašská republika</t>
  </si>
  <si>
    <t>Lotyšská republika</t>
  </si>
  <si>
    <t>Maďarsko</t>
  </si>
  <si>
    <t>Malajzia</t>
  </si>
  <si>
    <t>Nemecká spolková republika</t>
  </si>
  <si>
    <t>Nepál</t>
  </si>
  <si>
    <t>Nórske kráľovstvo</t>
  </si>
  <si>
    <t>Palestínsky štát</t>
  </si>
  <si>
    <t>Poľská republika</t>
  </si>
  <si>
    <t>Rakúska republika</t>
  </si>
  <si>
    <t>Ruská federácia</t>
  </si>
  <si>
    <t>Saudskoarabské kráľovstvo</t>
  </si>
  <si>
    <t>Spoj. kráľovstvo Veľkej Británie a Sev. Írska</t>
  </si>
  <si>
    <t>Srbská republika</t>
  </si>
  <si>
    <t> 1</t>
  </si>
  <si>
    <t>Sýrska arabská republika</t>
  </si>
  <si>
    <t>Španielske kráľovstvo</t>
  </si>
  <si>
    <t>Ukrajina</t>
  </si>
  <si>
    <t>1 </t>
  </si>
  <si>
    <t xml:space="preserve">Počet cudzincov </t>
  </si>
  <si>
    <t>Publikačná činnosť SZU - vývoj v rokoch 2012-2021</t>
  </si>
  <si>
    <t>Rok</t>
  </si>
  <si>
    <t>AAA, AAB,
 ABA, ABB, ABC, ABD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</si>
  <si>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</si>
  <si>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</si>
  <si>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</si>
  <si>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</si>
  <si>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</si>
  <si>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</si>
  <si>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</si>
  <si>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Ostatné</t>
  </si>
  <si>
    <t>Spolu</t>
  </si>
  <si>
    <t>Citácie na publikačnú činnosť SZU - vývoj v rokoch 2012-2021</t>
  </si>
  <si>
    <t>1/1</t>
  </si>
  <si>
    <t>1/2</t>
  </si>
  <si>
    <t>1/3</t>
  </si>
  <si>
    <t>2</t>
  </si>
  <si>
    <t>2/1</t>
  </si>
  <si>
    <t>2/2</t>
  </si>
  <si>
    <t>2/3</t>
  </si>
  <si>
    <t>3</t>
  </si>
  <si>
    <t>4</t>
  </si>
  <si>
    <t>5</t>
  </si>
  <si>
    <t>6</t>
  </si>
  <si>
    <t>Legenda</t>
  </si>
  <si>
    <t>Citácie zahr.reg. Scopus, WoS alebo obidvoje súčasne</t>
  </si>
  <si>
    <t>Citácie zahr.reg. Scopus</t>
  </si>
  <si>
    <t>Citácie zahr.reg. WoS</t>
  </si>
  <si>
    <t>Citácie zahr.reg. Scopus, WoS</t>
  </si>
  <si>
    <t>Citácie dom.reg. Scopus, WoS alebo obidvoje súčasne</t>
  </si>
  <si>
    <t>Citácie dom.reg. Scopus</t>
  </si>
  <si>
    <t>Citácie dom.reg. WoS</t>
  </si>
  <si>
    <t>Citácie dom.reg. Scopus, WoS</t>
  </si>
  <si>
    <t>Citácie zahraničné nereg.</t>
  </si>
  <si>
    <t>Citácie domáce nereg.</t>
  </si>
  <si>
    <t>Recenzie zahraničné</t>
  </si>
  <si>
    <t>Recenzie domáce</t>
  </si>
  <si>
    <t>Ukazovatele internacionalizácie</t>
  </si>
  <si>
    <r>
      <t>Tab.1: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Prehľad akademických mobilít vyslaných študentov</t>
    </r>
  </si>
  <si>
    <t>Akad.rok</t>
  </si>
  <si>
    <t>Počet vyslaných študentov</t>
  </si>
  <si>
    <t>SZU</t>
  </si>
  <si>
    <t>--</t>
  </si>
  <si>
    <t>FZ</t>
  </si>
  <si>
    <t>Počet osobomesiacov vyslaných študentov</t>
  </si>
  <si>
    <t>Tab.2: Prehľad akademických mobilít prijatých študentov</t>
  </si>
  <si>
    <t xml:space="preserve"> </t>
  </si>
  <si>
    <t>Počet prijatých študentov</t>
  </si>
  <si>
    <t>Počet osobomesiacov prijatých študentov</t>
  </si>
  <si>
    <t>Tab.3: Prehľad akademických mobilít vyslaných zamestnancov</t>
  </si>
  <si>
    <t>Počet vyslaných zamestnancov</t>
  </si>
  <si>
    <t>Počet osobodní vyslaných zamestnancov</t>
  </si>
  <si>
    <t>Tab. 4: Prehľad akademických mobilít prijatých zamestnancov</t>
  </si>
  <si>
    <t>Počet prijatých zamestnancov</t>
  </si>
  <si>
    <t>Počet osobodní prijatých zamestnancov</t>
  </si>
  <si>
    <t>Poradenské centrum SZU</t>
  </si>
  <si>
    <t>SZU poskytuje podporné služby a súvisiace činnosti zamerané na vytváranie harmonického akademického prostredia a zodpovedajúcich podmienok pre všetkých študentov SZU a pre uchádzačov o štúdium na SZU prostredníctvom Poradenského centra SZU (PC SZU) https://eszu.sk/poradenske-centrum-szu/.</t>
  </si>
  <si>
    <t>Medzi kľúčové aktivity PC SZU patrí: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</si>
  <si>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2"/>
        <color rgb="FF000000"/>
        <rFont val="Calibri"/>
        <family val="2"/>
        <charset val="238"/>
        <scheme val="minor"/>
      </rPr>
      <t>študijná oblasť, kariérne poradenstvo (hlavne pre študentov končiacich ročníkov)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</si>
  <si>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 </t>
    </r>
    <r>
      <rPr>
        <sz val="12"/>
        <color rgb="FF000000"/>
        <rFont val="Calibri"/>
        <family val="2"/>
        <charset val="238"/>
        <scheme val="minor"/>
      </rPr>
      <t>psychologické poradenstvo,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</si>
  <si>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2"/>
        <color rgb="FF000000"/>
        <rFont val="Calibri"/>
        <family val="2"/>
        <charset val="238"/>
        <scheme val="minor"/>
      </rPr>
      <t>podpora a poradenstvo v oblasti riešenia krízových situácií a stavov v rámci osobného života študentov vyžadujúce pomoc odborníka,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</si>
  <si>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 </t>
    </r>
    <r>
      <rPr>
        <sz val="12"/>
        <color rgb="FF000000"/>
        <rFont val="Calibri"/>
        <family val="2"/>
        <charset val="238"/>
        <scheme val="minor"/>
      </rPr>
      <t>sociálne, finančné a právne poradenstvo (štipendiá a ubytovanie),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</si>
  <si>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2"/>
        <color rgb="FF000000"/>
        <rFont val="Calibri"/>
        <family val="2"/>
        <charset val="238"/>
        <scheme val="minor"/>
      </rPr>
      <t>poradenstvo a podporné služby pre študentov so špecifickými potrebami,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</si>
  <si>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2"/>
        <color rgb="FF000000"/>
        <rFont val="Calibri"/>
        <family val="2"/>
        <charset val="238"/>
        <scheme val="minor"/>
      </rPr>
      <t>diskriminácia a porušovanie ustanovení obsiahnutých v Etických kódexoch SZU,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</si>
  <si>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 </t>
    </r>
    <r>
      <rPr>
        <sz val="12"/>
        <color rgb="FF000000"/>
        <rFont val="Calibri"/>
        <family val="2"/>
        <charset val="238"/>
        <scheme val="minor"/>
      </rPr>
      <t>poradenstvo pre zahraničné študijné pobyty a stáže,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</si>
  <si>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 </t>
    </r>
    <r>
      <rPr>
        <sz val="12"/>
        <color rgb="FF000000"/>
        <rFont val="Calibri"/>
        <family val="2"/>
        <charset val="238"/>
        <scheme val="minor"/>
      </rPr>
      <t>poradenstvo pre záujemcov o štúdium.</t>
    </r>
  </si>
  <si>
    <r>
      <t xml:space="preserve">Činnosť PC SZU </t>
    </r>
    <r>
      <rPr>
        <b/>
        <sz val="11"/>
        <rFont val="Calibri"/>
        <family val="2"/>
        <charset val="238"/>
        <scheme val="minor"/>
      </rPr>
      <t>zabezpečuje 32 poradcov</t>
    </r>
    <r>
      <rPr>
        <sz val="11"/>
        <rFont val="Calibri"/>
        <family val="2"/>
        <charset val="238"/>
        <scheme val="minor"/>
      </rPr>
      <t xml:space="preserve"> z nasledovne:</t>
    </r>
  </si>
  <si>
    <t>a)    Študijné a kariérne poradenstvo zabezpečujú študijní poradcovia fakúlt a poradca z Pedagogického odboru.</t>
  </si>
  <si>
    <t>b)   Psychologické poradenstvo zabezpečuje poradca z Ústavu psychológie Lekárskej fakulty SZU.</t>
  </si>
  <si>
    <t>c)    Sociálne, finančné a právne poradenstvo zabezpečuje poradca z  Pedagogického odboru.</t>
  </si>
  <si>
    <t>d)   Poradenstvo v oblasti ubytovania zabezpečuje poradca z Ubytovacieho zariadenia v Bratislave a v Banskej Bystrici.</t>
  </si>
  <si>
    <r>
      <t xml:space="preserve">e)    Poradenstvo pre uchádzačov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 študentov so špecifickými potrebami zabezpečuje celo</t>
    </r>
    <r>
      <rPr>
        <sz val="11"/>
        <color rgb="FF333333"/>
        <rFont val="Calibri"/>
        <family val="2"/>
        <charset val="238"/>
        <scheme val="minor"/>
      </rPr>
      <t>univerzitný koordinátor pre študentov so špecifickými potrebami.</t>
    </r>
  </si>
  <si>
    <r>
      <t xml:space="preserve">f)    </t>
    </r>
    <r>
      <rPr>
        <sz val="11"/>
        <color rgb="FF333333"/>
        <rFont val="Calibri"/>
        <family val="2"/>
        <charset val="238"/>
        <scheme val="minor"/>
      </rPr>
      <t xml:space="preserve">Poradenstvo pre </t>
    </r>
    <r>
      <rPr>
        <sz val="11"/>
        <rFont val="Calibri"/>
        <family val="2"/>
        <charset val="238"/>
        <scheme val="minor"/>
      </rPr>
      <t xml:space="preserve">zahraničné študijné pobyty a stáže </t>
    </r>
    <r>
      <rPr>
        <sz val="11"/>
        <color rgb="FF333333"/>
        <rFont val="Calibri"/>
        <family val="2"/>
        <charset val="238"/>
        <scheme val="minor"/>
      </rPr>
      <t>zabezpečuje koordinátor SZU pre Erasmus a fakultní koordinátori.</t>
    </r>
  </si>
  <si>
    <r>
      <t xml:space="preserve">g)   </t>
    </r>
    <r>
      <rPr>
        <sz val="11"/>
        <color rgb="FF333333"/>
        <rFont val="Calibri"/>
        <family val="2"/>
        <charset val="238"/>
        <scheme val="minor"/>
      </rPr>
      <t>Osobné poradenstvo pre uchádzačov o štúdium zabezpečuje poradca z Pedagogického odboru.</t>
    </r>
  </si>
  <si>
    <t>Pomer absolventov denného a externého štúdia na celej univerzite v období rokov 2015 - 2021</t>
  </si>
  <si>
    <t>Ústredie práce, sociálnych vecí a rodiny</t>
  </si>
  <si>
    <t xml:space="preserve">Prehľad o počte a štruktúre uchádzačov o zamestnanie - absolventov vysokých škôl  podľa VŠ/univerzít, stupňa vzdelania a pohlavia </t>
  </si>
  <si>
    <t>AS3</t>
  </si>
  <si>
    <t>Tab. č. 1</t>
  </si>
  <si>
    <r>
      <rPr>
        <b/>
        <sz val="10"/>
        <color theme="1"/>
        <rFont val="Andale WT"/>
        <family val="2"/>
      </rPr>
      <t xml:space="preserve">Obdobie:  </t>
    </r>
    <r>
      <rPr>
        <b/>
        <sz val="10"/>
        <color theme="1"/>
        <rFont val="Andale WT"/>
        <family val="2"/>
      </rPr>
      <t>september 2022</t>
    </r>
  </si>
  <si>
    <r>
      <rPr>
        <sz val="10"/>
        <color theme="1"/>
        <rFont val="Andale WT"/>
        <family val="2"/>
      </rPr>
      <t xml:space="preserve">Spracované dňa:   </t>
    </r>
    <r>
      <rPr>
        <sz val="10"/>
        <color theme="1"/>
        <rFont val="Andale WT"/>
        <family val="2"/>
      </rPr>
      <t>21.10.2022</t>
    </r>
  </si>
  <si>
    <t>Pozn: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</si>
  <si>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Názov školy</t>
  </si>
  <si>
    <t xml:space="preserve">VŠ vzdelanie I. stupňa (bakalárske štúdium) </t>
  </si>
  <si>
    <t xml:space="preserve">VŠ vzdelanie II. stupňa </t>
  </si>
  <si>
    <t xml:space="preserve">VŠ vzdelanie III. stupňa  </t>
  </si>
  <si>
    <t>z toho</t>
  </si>
  <si>
    <t>ženy</t>
  </si>
  <si>
    <t>01 - UNIVERZITA KOMENSKÉHO</t>
  </si>
  <si>
    <t>04 - UNIVERZITA PAVLA JOZEFA ŠAFÁRIKA</t>
  </si>
  <si>
    <t>05 - PREŠOVSKÁ UNIVERZITA</t>
  </si>
  <si>
    <t>06 - UNIVERZITA sv. CYRILA A METODA</t>
  </si>
  <si>
    <t>07 - KATOLÍCKA UNIVERZITA</t>
  </si>
  <si>
    <t>09 - AKADÉMIA MÉDIÍ,ODBORNÁ VYSOKÁ ŠKOLA MEDIÁLNEJ A MARKETINGOVEJ KOMUNIKÁCIE, n.o.</t>
  </si>
  <si>
    <t>10 - BRATISLAVSKÁ MEDZINÁRODNÁ ŠKOLA LIBERÁLNYCH ŠTÚDIÍ</t>
  </si>
  <si>
    <t>11 - UNIVERZITA J. SELYEHO</t>
  </si>
  <si>
    <t>12 - VYSOKÁ ŠKOLA DANUBIUS</t>
  </si>
  <si>
    <t>13 - PANEURÓPSKA VYSOKÁ ŠKOLA</t>
  </si>
  <si>
    <t>14 - SLOVENSKÁ ZDRAVOTNÍCKA UNIVERZITA</t>
  </si>
  <si>
    <t>15 - VYSOKÁ ŠKOLA ZDRAVOTNÍCTVA A SOCIÁLNEJ PRÁCE sv. ALŽBETY</t>
  </si>
  <si>
    <t>16 - UNIVERZITA VETERINÁRSKEHO LEKÁRSTVA A FARMÁCIE</t>
  </si>
  <si>
    <t>17 - UNIVERZITA KONŠTANTÍNA FILOZOFA</t>
  </si>
  <si>
    <t>18 - UNIVERZITA MATEJA BELA</t>
  </si>
  <si>
    <t>19 - TRNAVSKÁ UNIVERZITA</t>
  </si>
  <si>
    <t>21 - SLOVENSKÁ TECHNICKÁ UNIVERZITA</t>
  </si>
  <si>
    <t>24 - TECHNICKÁ UNIVERZITA KOŠICE</t>
  </si>
  <si>
    <t>27 - VYSOKÁ ŠKOLA DTI</t>
  </si>
  <si>
    <t>28 - ŽILINSKÁ UNIVERZITA</t>
  </si>
  <si>
    <t>29 - TRENČIANSKA UNIVERZITA ALEXANDRA DUBČEKA</t>
  </si>
  <si>
    <t>31 - EKONOMICKÁ UNIVERZITA</t>
  </si>
  <si>
    <t>33 - VYSOKÁ ŠKOLA GOETHE UNI</t>
  </si>
  <si>
    <t>34 - VYSOKÁ ŠKOLA EKONÓMIE A MANAŽMENTU VEREJNEJ SPRÁVY</t>
  </si>
  <si>
    <t>35 - VYSOKÁ ŠKOLA MANAŽMENTU</t>
  </si>
  <si>
    <t>36 - STREDOEURÓPSKA VYSOKÁ ŠKOLA</t>
  </si>
  <si>
    <t>37 - VYSOKÁ ŠKOLA MEDZINÁRODNÉHO PODNIKANIA ISM SLOVAKIA</t>
  </si>
  <si>
    <t>41 - SLOVENSKÁ POĽNOHOSPODÁRSKA UNIVERZITA</t>
  </si>
  <si>
    <t>45 - TECHNICKÁ UNIVERZITA ZVOLEN</t>
  </si>
  <si>
    <t>51 - VYSOKÁ ŠKOLA MÚZICKÝCH UMENÍ</t>
  </si>
  <si>
    <t>52 - VYSOKÁ ŠKOLA VÝTVARNÝCH UMENÍ</t>
  </si>
  <si>
    <t>53 - AKADÉMIA UMENÍ</t>
  </si>
  <si>
    <t>54 - HUDOBNÁ A UMELECKÁ AKADÉMIA JÁNA ALBRECHTA</t>
  </si>
  <si>
    <t>91 - VOJENSKÁ LETECKÁ AKADÉMIA GEN.M.R.ŠTEFÁNIKA</t>
  </si>
  <si>
    <t>92 - AKADÉMIA OZBROJENÝCH SÍL gen. MILANA RASTISLAVA ŠTEFÁNIKA</t>
  </si>
  <si>
    <t>93 - AKADÉMIA POLICAJNÉHO ZBORU</t>
  </si>
  <si>
    <t>96 - VYSOKÁ ŠKOLA BEZPEČNOSTNÉHO MANAŽÉRSTVA</t>
  </si>
  <si>
    <t>99 - VŠ iná</t>
  </si>
  <si>
    <r>
      <rPr>
        <b/>
        <sz val="10"/>
        <color theme="1"/>
        <rFont val="Andale WT"/>
        <family val="2"/>
      </rPr>
      <t xml:space="preserve">Obdobie:  </t>
    </r>
    <r>
      <rPr>
        <b/>
        <sz val="10"/>
        <color theme="1"/>
        <rFont val="Andale WT"/>
        <family val="2"/>
      </rPr>
      <t>september 2021</t>
    </r>
  </si>
  <si>
    <r>
      <rPr>
        <sz val="10"/>
        <color theme="1"/>
        <rFont val="Andale WT"/>
        <family val="2"/>
      </rPr>
      <t xml:space="preserve">Spracované dňa:   </t>
    </r>
    <r>
      <rPr>
        <sz val="10"/>
        <color theme="1"/>
        <rFont val="Andale WT"/>
        <family val="2"/>
      </rPr>
      <t>19.10.2021</t>
    </r>
  </si>
  <si>
    <t>41 - SLOVENSKÁ POòNOHOSPODÁRSKA UNIVERZITA</t>
  </si>
  <si>
    <r>
      <rPr>
        <b/>
        <sz val="10"/>
        <color theme="1"/>
        <rFont val="Andale WT"/>
        <family val="2"/>
      </rPr>
      <t xml:space="preserve">Obdobie:  </t>
    </r>
    <r>
      <rPr>
        <b/>
        <sz val="10"/>
        <color theme="1"/>
        <rFont val="Andale WT"/>
        <family val="2"/>
      </rPr>
      <t>september 2020</t>
    </r>
  </si>
  <si>
    <r>
      <rPr>
        <sz val="10"/>
        <color theme="1"/>
        <rFont val="Andale WT"/>
        <family val="2"/>
      </rPr>
      <t xml:space="preserve">Spracované dňa:   </t>
    </r>
    <r>
      <rPr>
        <sz val="10"/>
        <color theme="1"/>
        <rFont val="Andale WT"/>
        <family val="2"/>
      </rPr>
      <t>16.10.2020</t>
    </r>
  </si>
  <si>
    <t>Záujem študentov o vysokoškolské štúdium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</si>
</sst>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0"/>
  </numFmts>
  <fonts count="4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6"/>
      <name val="Tahomi"/>
      <charset val="238"/>
    </font>
    <font>
      <sz val="12"/>
      <name val="Tahomi"/>
      <charset val="238"/>
    </font>
    <font>
      <sz val="12"/>
      <color theme="1"/>
      <name val="Tahomi"/>
      <charset val="238"/>
    </font>
    <font>
      <b/>
      <sz val="12"/>
      <color theme="1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8"/>
      <color rgb="FF444444"/>
      <name val="Andale WT"/>
      <family val="2"/>
    </font>
    <font>
      <b/>
      <sz val="8"/>
      <color rgb="FF333333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FFFFFF"/>
      <name val="Andale WT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8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C0C0C0"/>
      </right>
      <top style="medium">
        <color rgb="FFEFEFEF"/>
      </top>
      <bottom style="medium">
        <color rgb="FFEFEFEF"/>
      </bottom>
      <diagonal/>
    </border>
    <border>
      <left style="medium">
        <color rgb="FFC0C0C0"/>
      </left>
      <right style="medium">
        <color rgb="FF93B1CD"/>
      </right>
      <top style="medium">
        <color rgb="FF93B1CD"/>
      </top>
      <bottom style="medium">
        <color rgb="FFC0C0C0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C0C0C0"/>
      </bottom>
      <diagonal/>
    </border>
    <border>
      <left style="medium">
        <color rgb="FFD5D5D5"/>
      </left>
      <right style="medium">
        <color rgb="FFC0C0C0"/>
      </right>
      <top style="medium">
        <color rgb="FFD5D5D5"/>
      </top>
      <bottom style="medium">
        <color rgb="FFC0C0C0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2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4" borderId="1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3" borderId="13" xfId="0" applyFont="1" applyFill="1" applyBorder="1"/>
    <xf numFmtId="0" fontId="2" fillId="0" borderId="13" xfId="0" applyFont="1" applyBorder="1"/>
    <xf numFmtId="0" fontId="0" fillId="0" borderId="13" xfId="0" applyBorder="1"/>
    <xf numFmtId="0" fontId="2" fillId="2" borderId="13" xfId="0" applyFont="1" applyFill="1" applyBorder="1"/>
    <xf numFmtId="0" fontId="2" fillId="6" borderId="13" xfId="0" applyFont="1" applyFill="1" applyBorder="1"/>
    <xf numFmtId="0" fontId="0" fillId="0" borderId="0" xfId="0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0" xfId="0" applyFont="1"/>
    <xf numFmtId="0" fontId="11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 wrapTex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19" fillId="7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0" borderId="52" xfId="0" applyFont="1" applyBorder="1" applyAlignment="1">
      <alignment horizontal="center" vertical="center"/>
    </xf>
    <xf numFmtId="0" fontId="22" fillId="8" borderId="60" xfId="0" applyFont="1" applyFill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8" borderId="33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8" borderId="64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9" borderId="45" xfId="0" applyFont="1" applyFill="1" applyBorder="1"/>
    <xf numFmtId="0" fontId="22" fillId="9" borderId="58" xfId="0" applyFont="1" applyFill="1" applyBorder="1" applyAlignment="1">
      <alignment horizontal="center"/>
    </xf>
    <xf numFmtId="0" fontId="22" fillId="9" borderId="59" xfId="0" applyFont="1" applyFill="1" applyBorder="1" applyAlignment="1">
      <alignment horizontal="center"/>
    </xf>
    <xf numFmtId="0" fontId="22" fillId="9" borderId="53" xfId="0" applyFont="1" applyFill="1" applyBorder="1" applyAlignment="1">
      <alignment horizontal="center"/>
    </xf>
    <xf numFmtId="0" fontId="22" fillId="9" borderId="45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10" borderId="45" xfId="0" applyFont="1" applyFill="1" applyBorder="1" applyAlignment="1">
      <alignment horizontal="center" vertical="center" wrapText="1"/>
    </xf>
    <xf numFmtId="49" fontId="22" fillId="11" borderId="67" xfId="0" applyNumberFormat="1" applyFont="1" applyFill="1" applyBorder="1" applyAlignment="1">
      <alignment horizontal="center" vertical="center" wrapText="1"/>
    </xf>
    <xf numFmtId="49" fontId="22" fillId="11" borderId="68" xfId="0" applyNumberFormat="1" applyFont="1" applyFill="1" applyBorder="1" applyAlignment="1">
      <alignment horizontal="center" vertical="center" wrapText="1"/>
    </xf>
    <xf numFmtId="49" fontId="22" fillId="11" borderId="68" xfId="0" applyNumberFormat="1" applyFont="1" applyFill="1" applyBorder="1" applyAlignment="1">
      <alignment horizontal="center" vertical="center"/>
    </xf>
    <xf numFmtId="49" fontId="22" fillId="11" borderId="69" xfId="0" applyNumberFormat="1" applyFont="1" applyFill="1" applyBorder="1" applyAlignment="1">
      <alignment horizontal="center" vertical="center" wrapText="1"/>
    </xf>
    <xf numFmtId="49" fontId="22" fillId="12" borderId="67" xfId="0" applyNumberFormat="1" applyFont="1" applyFill="1" applyBorder="1" applyAlignment="1">
      <alignment horizontal="center" vertical="center" wrapText="1"/>
    </xf>
    <xf numFmtId="49" fontId="22" fillId="12" borderId="68" xfId="0" applyNumberFormat="1" applyFont="1" applyFill="1" applyBorder="1" applyAlignment="1">
      <alignment horizontal="center" vertical="center" wrapText="1"/>
    </xf>
    <xf numFmtId="49" fontId="22" fillId="12" borderId="69" xfId="0" applyNumberFormat="1" applyFont="1" applyFill="1" applyBorder="1" applyAlignment="1">
      <alignment horizontal="center" vertical="center" wrapText="1"/>
    </xf>
    <xf numFmtId="49" fontId="22" fillId="2" borderId="70" xfId="0" applyNumberFormat="1" applyFont="1" applyFill="1" applyBorder="1" applyAlignment="1">
      <alignment horizontal="center" vertical="center" wrapText="1"/>
    </xf>
    <xf numFmtId="49" fontId="21" fillId="2" borderId="53" xfId="0" applyNumberFormat="1" applyFont="1" applyFill="1" applyBorder="1" applyAlignment="1">
      <alignment horizontal="center" vertical="center"/>
    </xf>
    <xf numFmtId="49" fontId="21" fillId="2" borderId="59" xfId="0" applyNumberFormat="1" applyFont="1" applyFill="1" applyBorder="1" applyAlignment="1">
      <alignment horizontal="center" vertical="center"/>
    </xf>
    <xf numFmtId="49" fontId="21" fillId="2" borderId="31" xfId="0" applyNumberFormat="1" applyFont="1" applyFill="1" applyBorder="1" applyAlignment="1">
      <alignment horizontal="center" vertical="center"/>
    </xf>
    <xf numFmtId="0" fontId="21" fillId="10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49" fontId="0" fillId="11" borderId="35" xfId="0" applyNumberForma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0" fillId="11" borderId="49" xfId="0" applyNumberFormat="1" applyFill="1" applyBorder="1" applyAlignment="1">
      <alignment horizontal="center"/>
    </xf>
    <xf numFmtId="49" fontId="0" fillId="11" borderId="51" xfId="0" applyNumberFormat="1" applyFill="1" applyBorder="1" applyAlignment="1">
      <alignment horizontal="center"/>
    </xf>
    <xf numFmtId="49" fontId="0" fillId="12" borderId="35" xfId="0" applyNumberFormat="1" applyFill="1" applyBorder="1" applyAlignment="1">
      <alignment horizontal="center"/>
    </xf>
    <xf numFmtId="49" fontId="0" fillId="12" borderId="49" xfId="0" applyNumberFormat="1" applyFill="1" applyBorder="1" applyAlignment="1">
      <alignment horizontal="center"/>
    </xf>
    <xf numFmtId="49" fontId="0" fillId="12" borderId="51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9" borderId="74" xfId="0" applyFont="1" applyFill="1" applyBorder="1" applyAlignment="1">
      <alignment horizontal="center"/>
    </xf>
    <xf numFmtId="0" fontId="22" fillId="9" borderId="75" xfId="0" applyFont="1" applyFill="1" applyBorder="1" applyAlignment="1">
      <alignment horizontal="center"/>
    </xf>
    <xf numFmtId="0" fontId="22" fillId="9" borderId="76" xfId="0" applyFont="1" applyFill="1" applyBorder="1" applyAlignment="1">
      <alignment horizontal="center"/>
    </xf>
    <xf numFmtId="0" fontId="22" fillId="9" borderId="54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49" fontId="0" fillId="2" borderId="51" xfId="0" applyNumberFormat="1" applyFill="1" applyBorder="1" applyAlignment="1">
      <alignment horizontal="center"/>
    </xf>
    <xf numFmtId="0" fontId="0" fillId="11" borderId="50" xfId="0" applyFill="1" applyBorder="1" applyAlignment="1">
      <alignment horizontal="left"/>
    </xf>
    <xf numFmtId="0" fontId="0" fillId="11" borderId="36" xfId="0" applyFill="1" applyBorder="1" applyAlignment="1">
      <alignment horizontal="left"/>
    </xf>
    <xf numFmtId="0" fontId="0" fillId="11" borderId="73" xfId="0" applyFill="1" applyBorder="1" applyAlignment="1">
      <alignment horizontal="left"/>
    </xf>
    <xf numFmtId="0" fontId="0" fillId="11" borderId="52" xfId="0" applyFill="1" applyBorder="1" applyAlignment="1">
      <alignment horizontal="left"/>
    </xf>
    <xf numFmtId="0" fontId="0" fillId="11" borderId="48" xfId="0" applyFill="1" applyBorder="1" applyAlignment="1">
      <alignment horizontal="left"/>
    </xf>
    <xf numFmtId="0" fontId="0" fillId="12" borderId="50" xfId="0" applyFill="1" applyBorder="1" applyAlignment="1">
      <alignment horizontal="left"/>
    </xf>
    <xf numFmtId="0" fontId="0" fillId="12" borderId="36" xfId="0" applyFill="1" applyBorder="1" applyAlignment="1">
      <alignment horizontal="left"/>
    </xf>
    <xf numFmtId="0" fontId="0" fillId="12" borderId="73" xfId="0" applyFill="1" applyBorder="1" applyAlignment="1">
      <alignment horizontal="left"/>
    </xf>
    <xf numFmtId="0" fontId="0" fillId="12" borderId="52" xfId="0" applyFill="1" applyBorder="1" applyAlignment="1">
      <alignment horizontal="left"/>
    </xf>
    <xf numFmtId="0" fontId="0" fillId="12" borderId="48" xfId="0" applyFill="1" applyBorder="1" applyAlignment="1">
      <alignment horizontal="left"/>
    </xf>
    <xf numFmtId="0" fontId="0" fillId="2" borderId="73" xfId="0" applyFill="1" applyBorder="1" applyAlignment="1">
      <alignment horizontal="left"/>
    </xf>
    <xf numFmtId="0" fontId="0" fillId="2" borderId="52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21" fillId="13" borderId="45" xfId="0" applyFont="1" applyFill="1" applyBorder="1" applyAlignment="1">
      <alignment horizontal="center" vertical="center" wrapText="1"/>
    </xf>
    <xf numFmtId="0" fontId="22" fillId="13" borderId="58" xfId="0" applyFont="1" applyFill="1" applyBorder="1" applyAlignment="1">
      <alignment horizontal="center" vertical="center" wrapText="1"/>
    </xf>
    <xf numFmtId="0" fontId="22" fillId="13" borderId="59" xfId="0" applyFont="1" applyFill="1" applyBorder="1" applyAlignment="1">
      <alignment horizontal="center" vertical="center" wrapText="1"/>
    </xf>
    <xf numFmtId="0" fontId="22" fillId="13" borderId="59" xfId="0" applyFont="1" applyFill="1" applyBorder="1" applyAlignment="1">
      <alignment horizontal="center" vertical="center"/>
    </xf>
    <xf numFmtId="0" fontId="21" fillId="13" borderId="53" xfId="0" applyFont="1" applyFill="1" applyBorder="1" applyAlignment="1">
      <alignment horizontal="center" vertical="center"/>
    </xf>
    <xf numFmtId="0" fontId="21" fillId="13" borderId="4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8" fillId="7" borderId="47" xfId="0" applyFont="1" applyFill="1" applyBorder="1" applyAlignment="1">
      <alignment vertical="center" wrapText="1"/>
    </xf>
    <xf numFmtId="0" fontId="28" fillId="7" borderId="48" xfId="0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50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6" fillId="14" borderId="49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6" fillId="14" borderId="73" xfId="0" applyFont="1" applyFill="1" applyBorder="1" applyAlignment="1">
      <alignment horizontal="center" vertical="center" wrapText="1"/>
    </xf>
    <xf numFmtId="0" fontId="10" fillId="14" borderId="51" xfId="0" applyFont="1" applyFill="1" applyBorder="1" applyAlignment="1">
      <alignment horizontal="center" vertical="center" wrapText="1"/>
    </xf>
    <xf numFmtId="0" fontId="10" fillId="14" borderId="52" xfId="0" applyFont="1" applyFill="1" applyBorder="1" applyAlignment="1">
      <alignment horizontal="center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27" fillId="15" borderId="46" xfId="0" applyFont="1" applyFill="1" applyBorder="1" applyAlignment="1">
      <alignment vertical="center" wrapText="1"/>
    </xf>
    <xf numFmtId="0" fontId="27" fillId="15" borderId="47" xfId="0" applyFont="1" applyFill="1" applyBorder="1" applyAlignment="1">
      <alignment vertical="center" wrapText="1"/>
    </xf>
    <xf numFmtId="0" fontId="27" fillId="15" borderId="46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50" xfId="0" applyFont="1" applyFill="1" applyBorder="1" applyAlignment="1">
      <alignment horizontal="center" vertical="center" wrapText="1"/>
    </xf>
    <xf numFmtId="0" fontId="10" fillId="16" borderId="36" xfId="0" applyFont="1" applyFill="1" applyBorder="1" applyAlignment="1">
      <alignment horizontal="center" vertical="center" wrapText="1"/>
    </xf>
    <xf numFmtId="0" fontId="16" fillId="16" borderId="49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16" borderId="73" xfId="0" applyFont="1" applyFill="1" applyBorder="1" applyAlignment="1">
      <alignment horizontal="center" vertical="center" wrapText="1"/>
    </xf>
    <xf numFmtId="0" fontId="10" fillId="16" borderId="51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48" xfId="0" applyFont="1" applyFill="1" applyBorder="1" applyAlignment="1">
      <alignment horizontal="center" vertical="center" wrapText="1"/>
    </xf>
    <xf numFmtId="0" fontId="27" fillId="17" borderId="46" xfId="0" applyFont="1" applyFill="1" applyBorder="1" applyAlignment="1">
      <alignment vertical="center" wrapText="1"/>
    </xf>
    <xf numFmtId="0" fontId="27" fillId="17" borderId="47" xfId="0" applyFont="1" applyFill="1" applyBorder="1" applyAlignment="1">
      <alignment vertical="center" wrapText="1"/>
    </xf>
    <xf numFmtId="0" fontId="27" fillId="18" borderId="46" xfId="0" applyFont="1" applyFill="1" applyBorder="1" applyAlignment="1">
      <alignment horizontal="center" vertical="center" wrapText="1"/>
    </xf>
    <xf numFmtId="0" fontId="27" fillId="18" borderId="47" xfId="0" applyFont="1" applyFill="1" applyBorder="1" applyAlignment="1">
      <alignment horizontal="center" vertical="center" wrapText="1"/>
    </xf>
    <xf numFmtId="0" fontId="27" fillId="14" borderId="49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73" xfId="0" applyFont="1" applyFill="1" applyBorder="1" applyAlignment="1">
      <alignment horizontal="center" vertical="center" wrapText="1"/>
    </xf>
    <xf numFmtId="0" fontId="27" fillId="16" borderId="49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27" fillId="16" borderId="73" xfId="0" applyFont="1" applyFill="1" applyBorder="1" applyAlignment="1">
      <alignment horizontal="center" vertical="center" wrapText="1"/>
    </xf>
    <xf numFmtId="0" fontId="27" fillId="18" borderId="46" xfId="0" applyFont="1" applyFill="1" applyBorder="1" applyAlignment="1">
      <alignment vertical="center" wrapText="1"/>
    </xf>
    <xf numFmtId="0" fontId="27" fillId="18" borderId="47" xfId="0" applyFont="1" applyFill="1" applyBorder="1" applyAlignment="1">
      <alignment vertical="center" wrapText="1"/>
    </xf>
    <xf numFmtId="0" fontId="27" fillId="17" borderId="46" xfId="0" applyFont="1" applyFill="1" applyBorder="1" applyAlignment="1">
      <alignment horizontal="center" vertical="center" wrapText="1"/>
    </xf>
    <xf numFmtId="0" fontId="27" fillId="17" borderId="47" xfId="0" applyFont="1" applyFill="1" applyBorder="1" applyAlignment="1">
      <alignment horizontal="center" vertical="center" wrapText="1"/>
    </xf>
    <xf numFmtId="0" fontId="10" fillId="14" borderId="51" xfId="0" applyFont="1" applyFill="1" applyBorder="1" applyAlignment="1">
      <alignment vertical="center" wrapText="1"/>
    </xf>
    <xf numFmtId="0" fontId="10" fillId="14" borderId="52" xfId="0" applyFont="1" applyFill="1" applyBorder="1" applyAlignment="1">
      <alignment vertical="center" wrapText="1"/>
    </xf>
    <xf numFmtId="0" fontId="10" fillId="14" borderId="48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31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0" borderId="0" xfId="0"/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77" xfId="0" applyFont="1" applyBorder="1" applyAlignment="1">
      <alignment horizontal="center" vertical="center"/>
    </xf>
    <xf numFmtId="0" fontId="39" fillId="19" borderId="77" xfId="0" applyFont="1" applyFill="1" applyBorder="1" applyAlignment="1">
      <alignment horizontal="center" vertical="top"/>
    </xf>
    <xf numFmtId="0" fontId="0" fillId="19" borderId="78" xfId="0" applyFill="1" applyBorder="1"/>
    <xf numFmtId="0" fontId="39" fillId="19" borderId="77" xfId="0" applyFont="1" applyFill="1" applyBorder="1" applyAlignment="1">
      <alignment vertical="top"/>
    </xf>
    <xf numFmtId="0" fontId="0" fillId="0" borderId="79" xfId="0" applyBorder="1"/>
    <xf numFmtId="0" fontId="40" fillId="19" borderId="77" xfId="0" applyFont="1" applyFill="1" applyBorder="1" applyAlignment="1">
      <alignment horizontal="center" vertical="center"/>
    </xf>
    <xf numFmtId="0" fontId="40" fillId="19" borderId="77" xfId="0" applyFont="1" applyFill="1" applyBorder="1" applyAlignment="1">
      <alignment horizontal="center" vertical="top"/>
    </xf>
    <xf numFmtId="0" fontId="40" fillId="19" borderId="77" xfId="0" applyFont="1" applyFill="1" applyBorder="1" applyAlignment="1">
      <alignment horizontal="center" vertical="center"/>
    </xf>
    <xf numFmtId="0" fontId="0" fillId="0" borderId="80" xfId="0" applyBorder="1"/>
    <xf numFmtId="0" fontId="0" fillId="19" borderId="80" xfId="0" applyFill="1" applyBorder="1"/>
    <xf numFmtId="0" fontId="40" fillId="19" borderId="77" xfId="0" applyFont="1" applyFill="1" applyBorder="1" applyAlignment="1">
      <alignment vertical="top"/>
    </xf>
    <xf numFmtId="166" fontId="41" fillId="0" borderId="81" xfId="0" applyNumberFormat="1" applyFont="1" applyBorder="1" applyAlignment="1">
      <alignment horizontal="right" vertical="top"/>
    </xf>
    <xf numFmtId="166" fontId="41" fillId="0" borderId="82" xfId="0" applyNumberFormat="1" applyFont="1" applyBorder="1" applyAlignment="1">
      <alignment horizontal="right" vertical="top"/>
    </xf>
    <xf numFmtId="0" fontId="40" fillId="2" borderId="77" xfId="0" applyFont="1" applyFill="1" applyBorder="1" applyAlignment="1">
      <alignment vertical="top"/>
    </xf>
    <xf numFmtId="166" fontId="41" fillId="2" borderId="81" xfId="0" applyNumberFormat="1" applyFont="1" applyFill="1" applyBorder="1" applyAlignment="1">
      <alignment horizontal="right" vertical="top"/>
    </xf>
    <xf numFmtId="166" fontId="41" fillId="2" borderId="82" xfId="0" applyNumberFormat="1" applyFont="1" applyFill="1" applyBorder="1" applyAlignment="1">
      <alignment horizontal="right" vertical="top"/>
    </xf>
    <xf numFmtId="0" fontId="42" fillId="20" borderId="83" xfId="0" applyFont="1" applyFill="1" applyBorder="1" applyAlignment="1">
      <alignment vertical="top"/>
    </xf>
    <xf numFmtId="166" fontId="38" fillId="21" borderId="84" xfId="0" applyNumberFormat="1" applyFont="1" applyFill="1" applyBorder="1" applyAlignment="1">
      <alignment horizontal="right" vertical="top"/>
    </xf>
    <xf numFmtId="166" fontId="38" fillId="21" borderId="85" xfId="0" applyNumberFormat="1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SPOLU SZU - počet študentov 1. a 2. st., spojený 1. a 2. st.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'3_ Vývoj počtu študentov SZU'!$A$6</c:f>
              <c:strCache>
                <c:ptCount val="1"/>
                <c:pt idx="0">
                  <c:v>Spolu denná forma štúdia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 Vývoj počtu študentov SZU'!$B$4:$K$4</c:f>
              <c:strCache>
                <c:ptCount val="10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</c:strCache>
            </c:strRef>
          </c:cat>
          <c:val>
            <c:numRef>
              <c:f>'3_ Vývoj počtu študentov SZU'!$B$6:$K$6</c:f>
              <c:numCache>
                <c:formatCode>General</c:formatCode>
                <c:ptCount val="10"/>
                <c:pt idx="0">
                  <c:v>959</c:v>
                </c:pt>
                <c:pt idx="1">
                  <c:v>1026</c:v>
                </c:pt>
                <c:pt idx="2">
                  <c:v>1125</c:v>
                </c:pt>
                <c:pt idx="3">
                  <c:v>1179</c:v>
                </c:pt>
                <c:pt idx="4">
                  <c:v>1235</c:v>
                </c:pt>
                <c:pt idx="5">
                  <c:v>1305</c:v>
                </c:pt>
                <c:pt idx="6">
                  <c:v>1366</c:v>
                </c:pt>
                <c:pt idx="7">
                  <c:v>1023</c:v>
                </c:pt>
                <c:pt idx="8">
                  <c:v>1419</c:v>
                </c:pt>
                <c:pt idx="9">
                  <c:v>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9-4384-A18B-1DBAC9F028ED}"/>
            </c:ext>
          </c:extLst>
        </c:ser>
        <c:ser>
          <c:idx val="1"/>
          <c:order val="1"/>
          <c:tx>
            <c:strRef>
              <c:f>'3_ Vývoj počtu študentov SZU'!$A$7</c:f>
              <c:strCache>
                <c:ptCount val="1"/>
                <c:pt idx="0">
                  <c:v>Spolu externá forma štúdia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 Vývoj počtu študentov SZU'!$B$4:$K$4</c:f>
              <c:strCache>
                <c:ptCount val="10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</c:strCache>
            </c:strRef>
          </c:cat>
          <c:val>
            <c:numRef>
              <c:f>'3_ Vývoj počtu študentov SZU'!$B$7:$K$7</c:f>
              <c:numCache>
                <c:formatCode>General</c:formatCode>
                <c:ptCount val="10"/>
                <c:pt idx="0">
                  <c:v>1090</c:v>
                </c:pt>
                <c:pt idx="1">
                  <c:v>1018</c:v>
                </c:pt>
                <c:pt idx="2">
                  <c:v>967</c:v>
                </c:pt>
                <c:pt idx="3">
                  <c:v>965</c:v>
                </c:pt>
                <c:pt idx="4">
                  <c:v>722</c:v>
                </c:pt>
                <c:pt idx="5">
                  <c:v>455</c:v>
                </c:pt>
                <c:pt idx="6">
                  <c:v>542</c:v>
                </c:pt>
                <c:pt idx="7">
                  <c:v>462</c:v>
                </c:pt>
                <c:pt idx="8">
                  <c:v>643</c:v>
                </c:pt>
                <c:pt idx="9">
                  <c:v>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9-4384-A18B-1DBAC9F02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852095"/>
        <c:axId val="1861836287"/>
      </c:lineChart>
      <c:catAx>
        <c:axId val="1861852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61836287"/>
        <c:crossesAt val="0"/>
        <c:auto val="1"/>
        <c:lblAlgn val="ctr"/>
        <c:lblOffset val="100"/>
        <c:noMultiLvlLbl val="0"/>
      </c:catAx>
      <c:valAx>
        <c:axId val="186183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61852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2016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31F-45A6-8626-5E817662F3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31F-45A6-8626-5E817662F309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275</c:v>
              </c:pt>
              <c:pt idx="1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4-E31F-45A6-8626-5E817662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2017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73-4FA2-B82B-7A649F0B13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73-4FA2-B82B-7A649F0B13DB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287</c:v>
              </c:pt>
              <c:pt idx="1">
                <c:v>365</c:v>
              </c:pt>
            </c:numLit>
          </c:val>
          <c:extLst>
            <c:ext xmlns:c16="http://schemas.microsoft.com/office/drawing/2014/chart" uri="{C3380CC4-5D6E-409C-BE32-E72D297353CC}">
              <c16:uniqueId val="{00000004-4D73-4FA2-B82B-7A649F0B1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2018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5F-441C-AD79-8A0749CC7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D5F-441C-AD79-8A0749CC7C00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 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255</c:v>
              </c:pt>
              <c:pt idx="1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4-BD5F-441C-AD79-8A0749CC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2018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79-4920-8564-03AC7C6207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79-4920-8564-03AC7C620744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 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288</c:v>
              </c:pt>
              <c:pt idx="1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4-3879-4920-8564-03AC7C620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2020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7AC-4483-9EEC-3A63216800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7AC-4483-9EEC-3A6321680009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323</c:v>
              </c:pt>
              <c:pt idx="1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4-47AC-4483-9EEC-3A632168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2020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F5-4789-A512-3838A06BBE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DF5-4789-A512-3838A06BBEB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900" b="0" i="0" u="none" strike="noStrike" kern="1200" cap="none" spc="0" baseline="0">
                        <a:solidFill>
                          <a:srgbClr val="000000"/>
                        </a:solidFill>
                        <a:uFillTx/>
                        <a:latin typeface="+mn-lt"/>
                        <a:ea typeface="Tahoma" pitchFamily="34"/>
                        <a:cs typeface="Tahoma" pitchFamily="34"/>
                      </a:rPr>
                      <a:t>363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DF5-4789-A512-3838A06BBEB1}"/>
                </c:ext>
              </c:extLst>
            </c:dLbl>
            <c:dLbl>
              <c:idx val="1"/>
              <c:layout>
                <c:manualLayout>
                  <c:x val="0.18592919787465587"/>
                  <c:y val="5.3779326691306445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cap="none" spc="0" baseline="0">
                        <a:solidFill>
                          <a:srgbClr val="000000"/>
                        </a:solidFill>
                        <a:uFillTx/>
                        <a:latin typeface="+mn-lt"/>
                        <a:ea typeface="Tahoma" pitchFamily="34"/>
                        <a:cs typeface="Tahoma" pitchFamily="34"/>
                      </a:rPr>
                      <a:t>173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DF5-4789-A512-3838A06BBEB1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362</c:v>
              </c:pt>
              <c:pt idx="1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4-2DF5-4789-A512-3838A06B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2014/2015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10324587430287E-2"/>
          <c:y val="0.28002143776349286"/>
          <c:w val="0.83340133095796587"/>
          <c:h val="0.51254580242452752"/>
        </c:manualLayout>
      </c:layout>
      <c:pie3DChart>
        <c:varyColors val="1"/>
        <c:ser>
          <c:idx val="0"/>
          <c:order val="0"/>
          <c:tx>
            <c:v>Obdobie 2013/2014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48-4737-B0C7-6E69695D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48-4737-B0C7-6E69695DF0FC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1584</c:v>
              </c:pt>
              <c:pt idx="1">
                <c:v>461</c:v>
              </c:pt>
            </c:numLit>
          </c:val>
          <c:extLst>
            <c:ext xmlns:c16="http://schemas.microsoft.com/office/drawing/2014/chart" uri="{C3380CC4-5D6E-409C-BE32-E72D297353CC}">
              <c16:uniqueId val="{00000004-E648-4737-B0C7-6E69695D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2019/2020</a:t>
            </a:r>
          </a:p>
        </c:rich>
      </c:tx>
      <c:layout>
        <c:manualLayout>
          <c:xMode val="edge"/>
          <c:yMode val="edge"/>
          <c:x val="0.17681999047272118"/>
          <c:y val="3.2459344643775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673123176676086"/>
          <c:y val="0.16858579558743275"/>
          <c:w val="0.66996844906581798"/>
          <c:h val="0.63103804474935699"/>
        </c:manualLayout>
      </c:layout>
      <c:pie3DChart>
        <c:varyColors val="1"/>
        <c:ser>
          <c:idx val="0"/>
          <c:order val="0"/>
          <c:tx>
            <c:v>Rady1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AF9-4ECF-BDEE-82492BB6F2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AF9-4ECF-BDEE-82492BB6F2D9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1411</c:v>
              </c:pt>
              <c:pt idx="1">
                <c:v>366</c:v>
              </c:pt>
            </c:numLit>
          </c:val>
          <c:extLst>
            <c:ext xmlns:c16="http://schemas.microsoft.com/office/drawing/2014/chart" uri="{C3380CC4-5D6E-409C-BE32-E72D297353CC}">
              <c16:uniqueId val="{00000004-8AF9-4ECF-BDEE-82492BB6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2015/2016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63892430402414E-2"/>
          <c:y val="0.27307924690106805"/>
          <c:w val="0.8286722151391952"/>
          <c:h val="0.50467617135729326"/>
        </c:manualLayout>
      </c:layout>
      <c:pie3DChart>
        <c:varyColors val="1"/>
        <c:ser>
          <c:idx val="0"/>
          <c:order val="0"/>
          <c:tx>
            <c:v>Obdobie 2014/2015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0FF-4DE6-A46F-7BB7B74528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0FF-4DE6-A46F-7BB7B745287C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1818</c:v>
              </c:pt>
              <c:pt idx="1">
                <c:v>596</c:v>
              </c:pt>
            </c:numLit>
          </c:val>
          <c:extLst>
            <c:ext xmlns:c16="http://schemas.microsoft.com/office/drawing/2014/chart" uri="{C3380CC4-5D6E-409C-BE32-E72D297353CC}">
              <c16:uniqueId val="{00000004-20FF-4DE6-A46F-7BB7B7452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2016/2017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32042924861617E-2"/>
          <c:y val="0.27826631002815438"/>
          <c:w val="0.82450685745989349"/>
          <c:h val="0.50638627054895002"/>
        </c:manualLayout>
      </c:layout>
      <c:pie3DChart>
        <c:varyColors val="1"/>
        <c:ser>
          <c:idx val="0"/>
          <c:order val="0"/>
          <c:tx>
            <c:v>Obdobie 2016/2017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31-47CD-A36A-DD7F1D9E3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31-47CD-A36A-DD7F1D9E3D12}"/>
              </c:ext>
            </c:extLst>
          </c:dPt>
          <c:dLbls>
            <c:dLbl>
              <c:idx val="1"/>
              <c:layout>
                <c:manualLayout>
                  <c:x val="9.8990311545002249E-2"/>
                  <c:y val="8.374732339239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31-47CD-A36A-DD7F1D9E3D12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1682</c:v>
              </c:pt>
              <c:pt idx="1">
                <c:v>294</c:v>
              </c:pt>
            </c:numLit>
          </c:val>
          <c:extLst>
            <c:ext xmlns:c16="http://schemas.microsoft.com/office/drawing/2014/chart" uri="{C3380CC4-5D6E-409C-BE32-E72D297353CC}">
              <c16:uniqueId val="{00000004-4931-47CD-A36A-DD7F1D9E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Počet absolventov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42-4B24-8E2F-703C7DB59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42-4B24-8E2F-703C7DB59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42-4B24-8E2F-703C7DB592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42-4B24-8E2F-703C7DB592B8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46</c:v>
              </c:pt>
              <c:pt idx="1">
                <c:v>378</c:v>
              </c:pt>
              <c:pt idx="2">
                <c:v>62</c:v>
              </c:pt>
              <c:pt idx="3">
                <c:v>224</c:v>
              </c:pt>
            </c:numLit>
          </c:val>
          <c:extLst>
            <c:ext xmlns:c16="http://schemas.microsoft.com/office/drawing/2014/chart" uri="{C3380CC4-5D6E-409C-BE32-E72D297353CC}">
              <c16:uniqueId val="{00000008-A842-4B24-8E2F-703C7DB59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2017/2018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28552223654969E-2"/>
          <c:y val="0.27210677815257694"/>
          <c:w val="0.83783441703933348"/>
          <c:h val="0.51254580242452752"/>
        </c:manualLayout>
      </c:layout>
      <c:pie3DChart>
        <c:varyColors val="1"/>
        <c:ser>
          <c:idx val="0"/>
          <c:order val="0"/>
          <c:tx>
            <c:v>Obdobie 2017/2018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89-4E5F-8FF1-722556781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89-4E5F-8FF1-722556781FE0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1228</c:v>
              </c:pt>
              <c:pt idx="1">
                <c:v>324</c:v>
              </c:pt>
            </c:numLit>
          </c:val>
          <c:extLst>
            <c:ext xmlns:c16="http://schemas.microsoft.com/office/drawing/2014/chart" uri="{C3380CC4-5D6E-409C-BE32-E72D297353CC}">
              <c16:uniqueId val="{00000004-7989-4E5F-8FF1-722556781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2018/2019</a:t>
            </a:r>
          </a:p>
        </c:rich>
      </c:tx>
      <c:layout>
        <c:manualLayout>
          <c:xMode val="edge"/>
          <c:yMode val="edge"/>
          <c:x val="0.1996897088007471"/>
          <c:y val="5.74439976420059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521331408051842E-2"/>
          <c:y val="0.23100005391403025"/>
          <c:w val="0.82385300873424794"/>
          <c:h val="0.54042644421922503"/>
        </c:manualLayout>
      </c:layout>
      <c:pie3DChart>
        <c:varyColors val="1"/>
        <c:ser>
          <c:idx val="0"/>
          <c:order val="0"/>
          <c:tx>
            <c:v>Predaj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95-4F6B-A718-A142AA1F1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95-4F6B-A718-A142AA1F15A3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E99D40EA-DB08-4505-BD95-45C5389245FA}" type="VALUE">
                      <a:rPr lang="en-US" b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95-4F6B-A718-A142AA1F15A3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1226</c:v>
              </c:pt>
              <c:pt idx="1">
                <c:v>265</c:v>
              </c:pt>
            </c:numLit>
          </c:val>
          <c:extLst>
            <c:ext xmlns:c16="http://schemas.microsoft.com/office/drawing/2014/chart" uri="{C3380CC4-5D6E-409C-BE32-E72D297353CC}">
              <c16:uniqueId val="{00000004-E095-4F6B-A718-A142AA1F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2020/2021</a:t>
            </a:r>
          </a:p>
        </c:rich>
      </c:tx>
      <c:layout>
        <c:manualLayout>
          <c:xMode val="edge"/>
          <c:yMode val="edge"/>
          <c:x val="0.16274170646701946"/>
          <c:y val="6.442236823758071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871282498284892E-2"/>
          <c:y val="0.23647897877871518"/>
          <c:w val="0.90690973542797582"/>
          <c:h val="0.52988658216306272"/>
        </c:manualLayout>
      </c:layout>
      <c:pie3DChart>
        <c:varyColors val="1"/>
        <c:ser>
          <c:idx val="0"/>
          <c:order val="0"/>
          <c:tx>
            <c:v>Predaj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01-4648-8589-8499CB3EC8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01-4648-8589-8499CB3EC838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1647</c:v>
              </c:pt>
              <c:pt idx="1">
                <c:v>553</c:v>
              </c:pt>
            </c:numLit>
          </c:val>
          <c:extLst>
            <c:ext xmlns:c16="http://schemas.microsoft.com/office/drawing/2014/chart" uri="{C3380CC4-5D6E-409C-BE32-E72D297353CC}">
              <c16:uniqueId val="{00000004-DA01-4648-8589-8499CB3EC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Obdobie  2021/2022</a:t>
            </a:r>
          </a:p>
        </c:rich>
      </c:tx>
      <c:layout>
        <c:manualLayout>
          <c:xMode val="edge"/>
          <c:yMode val="edge"/>
          <c:x val="0.20957147944446641"/>
          <c:y val="4.7456364732416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28552223654969E-2"/>
          <c:y val="0.23249789531025605"/>
          <c:w val="0.88429202447255073"/>
          <c:h val="0.53635566780567534"/>
        </c:manualLayout>
      </c:layout>
      <c:pie3DChart>
        <c:varyColors val="1"/>
        <c:ser>
          <c:idx val="0"/>
          <c:order val="0"/>
          <c:tx>
            <c:v>Stĺpec1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5E-424D-B42D-ECB068663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5E-424D-B42D-ECB068663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5E-424D-B42D-ECB068663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5E-424D-B42D-ECB068663E6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900" b="0" i="0" u="none" strike="noStrike" kern="1200" cap="small" spc="0" baseline="0">
                        <a:solidFill>
                          <a:srgbClr val="000000"/>
                        </a:solidFill>
                        <a:uFillTx/>
                        <a:latin typeface="Calibri"/>
                      </a:rPr>
                      <a:t>1574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75E-424D-B42D-ECB068663E61}"/>
                </c:ext>
              </c:extLst>
            </c:dLbl>
            <c:dLbl>
              <c:idx val="1"/>
              <c:layout>
                <c:manualLayout>
                  <c:x val="0.14672556174380641"/>
                  <c:y val="5.7333106206412604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cap="small" spc="0" baseline="0">
                        <a:solidFill>
                          <a:srgbClr val="000000"/>
                        </a:solidFill>
                        <a:uFillTx/>
                        <a:latin typeface="Calibri"/>
                      </a:rPr>
                      <a:t>623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75E-424D-B42D-ECB068663E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E-424D-B42D-ECB068663E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E-424D-B42D-ECB068663E61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4"/>
              <c:pt idx="0">
                <c:v>1534</c:v>
              </c:pt>
              <c:pt idx="1">
                <c:v>539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5E-424D-B42D-ECB06866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Počet absolventov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3E-442B-9ABF-E3DF339438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3E-442B-9ABF-E3DF339438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3E-442B-9ABF-E3DF339438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3E-442B-9ABF-E3DF339438AC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50</c:v>
              </c:pt>
              <c:pt idx="1">
                <c:v>387</c:v>
              </c:pt>
              <c:pt idx="2">
                <c:v>82</c:v>
              </c:pt>
              <c:pt idx="3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8-443E-442B-9ABF-E3DF33943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2017</a:t>
            </a:r>
          </a:p>
        </c:rich>
      </c:tx>
      <c:layout>
        <c:manualLayout>
          <c:xMode val="edge"/>
          <c:yMode val="edge"/>
          <c:x val="0.11849765258215963"/>
          <c:y val="4.3856191648187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Počet absolventov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67-4859-B9BB-3C30A595EF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67-4859-B9BB-3C30A595EF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67-4859-B9BB-3C30A595EF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B67-4859-B9BB-3C30A595EF8A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54</c:v>
              </c:pt>
              <c:pt idx="1">
                <c:v>417</c:v>
              </c:pt>
              <c:pt idx="2">
                <c:v>72</c:v>
              </c:pt>
              <c:pt idx="3">
                <c:v>219</c:v>
              </c:pt>
            </c:numLit>
          </c:val>
          <c:extLst>
            <c:ext xmlns:c16="http://schemas.microsoft.com/office/drawing/2014/chart" uri="{C3380CC4-5D6E-409C-BE32-E72D297353CC}">
              <c16:uniqueId val="{00000008-DB67-4859-B9BB-3C30A595E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2018</a:t>
            </a:r>
          </a:p>
        </c:rich>
      </c:tx>
      <c:layout>
        <c:manualLayout>
          <c:xMode val="edge"/>
          <c:yMode val="edge"/>
          <c:x val="0.12452595585949644"/>
          <c:y val="3.196455496254457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Predaj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B1-4C9D-9204-FF0AD73ADD57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B1-4C9D-9204-FF0AD73ADD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B1-4C9D-9204-FF0AD73ADD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B1-4C9D-9204-FF0AD73ADD5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1-4C9D-9204-FF0AD73ADD5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1-4C9D-9204-FF0AD73ADD5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1-4C9D-9204-FF0AD73ADD5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1-4C9D-9204-FF0AD73ADD5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71</c:v>
              </c:pt>
              <c:pt idx="1">
                <c:v>144</c:v>
              </c:pt>
              <c:pt idx="2">
                <c:v>41</c:v>
              </c:pt>
              <c:pt idx="3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8-12B1-4C9D-9204-FF0AD73AD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2019</a:t>
            </a:r>
          </a:p>
        </c:rich>
      </c:tx>
      <c:layout>
        <c:manualLayout>
          <c:xMode val="edge"/>
          <c:yMode val="edge"/>
          <c:x val="0.15290278619018777"/>
          <c:y val="1.90781919492484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369619333539887"/>
          <c:y val="0.22190313719606503"/>
          <c:w val="0.60466799858972853"/>
          <c:h val="0.59017331725559707"/>
        </c:manualLayout>
      </c:layout>
      <c:pie3DChart>
        <c:varyColors val="1"/>
        <c:ser>
          <c:idx val="0"/>
          <c:order val="0"/>
          <c:tx>
            <c:v>Predaj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99-4B5F-8C49-2522B591732B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99-4B5F-8C49-2522B59173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99-4B5F-8C49-2522B59173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B99-4B5F-8C49-2522B591732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9-4B5F-8C49-2522B591732B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9-4B5F-8C49-2522B591732B}"/>
                </c:ext>
              </c:extLst>
            </c:dLbl>
            <c:dLbl>
              <c:idx val="2"/>
              <c:layout>
                <c:manualLayout>
                  <c:x val="0.10910332522193833"/>
                  <c:y val="1.0336466374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99-4B5F-8C49-2522B591732B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99-4B5F-8C49-2522B591732B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86</c:v>
              </c:pt>
              <c:pt idx="1">
                <c:v>248</c:v>
              </c:pt>
              <c:pt idx="2">
                <c:v>40</c:v>
              </c:pt>
              <c:pt idx="3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8-DB99-4B5F-8C49-2522B591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2020</a:t>
            </a:r>
          </a:p>
        </c:rich>
      </c:tx>
      <c:layout>
        <c:manualLayout>
          <c:xMode val="edge"/>
          <c:yMode val="edge"/>
          <c:x val="0.13511139002196423"/>
          <c:y val="2.6264901854362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811269351168276"/>
          <c:y val="0.24204142795488606"/>
          <c:w val="0.53923738501479712"/>
          <c:h val="0.57912487473998697"/>
        </c:manualLayout>
      </c:layout>
      <c:pie3DChart>
        <c:varyColors val="1"/>
        <c:ser>
          <c:idx val="0"/>
          <c:order val="0"/>
          <c:tx>
            <c:v>Počet absolventov za rok 2020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14-4813-BFA4-1C62B9275E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14-4813-BFA4-1C62B9275E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14-4813-BFA4-1C62B9275E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214-4813-BFA4-1C62B9275E5B}"/>
              </c:ext>
            </c:extLst>
          </c:dPt>
          <c:dLbls>
            <c:dLbl>
              <c:idx val="2"/>
              <c:layout>
                <c:manualLayout>
                  <c:x val="5.8344815373119502E-2"/>
                  <c:y val="-1.2895523476232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14-4813-BFA4-1C62B9275E5B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99</c:v>
              </c:pt>
              <c:pt idx="1">
                <c:v>269</c:v>
              </c:pt>
              <c:pt idx="2">
                <c:v>26</c:v>
              </c:pt>
              <c:pt idx="3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8-9214-4813-BFA4-1C62B9275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absolventov za rok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Počet absolventov za rok 2020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92-4AC1-A718-1015A59E0E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B92-4AC1-A718-1015A59E0E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B92-4AC1-A718-1015A59E0E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B92-4AC1-A718-1015A59E0EDD}"/>
              </c:ext>
            </c:extLst>
          </c:dPt>
          <c:dLbls>
            <c:dLbl>
              <c:idx val="2"/>
              <c:layout>
                <c:manualLayout>
                  <c:x val="7.1980188652561131E-2"/>
                  <c:y val="-1.7336449658490016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kern="1200" cap="none" spc="0" baseline="0">
                        <a:solidFill>
                          <a:srgbClr val="000000"/>
                        </a:solidFill>
                        <a:uFillTx/>
                        <a:latin typeface="Calibri"/>
                      </a:rPr>
                      <a:t>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B92-4AC1-A718-1015A59E0EDD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4"/>
              <c:pt idx="0">
                <c:v>LF</c:v>
              </c:pt>
              <c:pt idx="1">
                <c:v>FOaZOŠ</c:v>
              </c:pt>
              <c:pt idx="2">
                <c:v>FVZ</c:v>
              </c:pt>
              <c:pt idx="3">
                <c:v>FZ</c:v>
              </c:pt>
            </c:strLit>
          </c:cat>
          <c:val>
            <c:numLit>
              <c:formatCode>General</c:formatCode>
              <c:ptCount val="4"/>
              <c:pt idx="0">
                <c:v>111</c:v>
              </c:pt>
              <c:pt idx="1">
                <c:v>284</c:v>
              </c:pt>
              <c:pt idx="2">
                <c:v>36</c:v>
              </c:pt>
              <c:pt idx="3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8-5B92-4AC1-A718-1015A59E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Rok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Rok 2015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7C-4D36-8A65-F81D1A81C4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7C-4D36-8A65-F81D1A81C44A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2"/>
              <c:pt idx="0">
                <c:v>denní</c:v>
              </c:pt>
              <c:pt idx="1">
                <c:v>externí</c:v>
              </c:pt>
            </c:strLit>
          </c:cat>
          <c:val>
            <c:numLit>
              <c:formatCode>General</c:formatCode>
              <c:ptCount val="2"/>
              <c:pt idx="0">
                <c:v>269</c:v>
              </c:pt>
              <c:pt idx="1">
                <c:v>441</c:v>
              </c:pt>
            </c:numLit>
          </c:val>
          <c:extLst>
            <c:ext xmlns:c16="http://schemas.microsoft.com/office/drawing/2014/chart" uri="{C3380CC4-5D6E-409C-BE32-E72D297353CC}">
              <c16:uniqueId val="{00000004-017C-4D36-8A65-F81D1A81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</xdr:row>
      <xdr:rowOff>28575</xdr:rowOff>
    </xdr:from>
    <xdr:to>
      <xdr:col>15</xdr:col>
      <xdr:colOff>315629</xdr:colOff>
      <xdr:row>28</xdr:row>
      <xdr:rowOff>95871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B54E3E90-C940-A042-873C-36E1FE85C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81075"/>
          <a:ext cx="9345329" cy="4448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11</xdr:row>
      <xdr:rowOff>80961</xdr:rowOff>
    </xdr:from>
    <xdr:to>
      <xdr:col>8</xdr:col>
      <xdr:colOff>380999</xdr:colOff>
      <xdr:row>30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7C1B479-D4EC-4559-AA06-E14A18556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3</xdr:row>
      <xdr:rowOff>71438</xdr:rowOff>
    </xdr:from>
    <xdr:to>
      <xdr:col>0</xdr:col>
      <xdr:colOff>3683344</xdr:colOff>
      <xdr:row>18</xdr:row>
      <xdr:rowOff>93938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26D118F-4BD6-4F71-84ED-377B9BC1C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-1</xdr:colOff>
      <xdr:row>3</xdr:row>
      <xdr:rowOff>59530</xdr:rowOff>
    </xdr:from>
    <xdr:to>
      <xdr:col>6</xdr:col>
      <xdr:colOff>563906</xdr:colOff>
      <xdr:row>18</xdr:row>
      <xdr:rowOff>82030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23F21C1-F549-402B-65AF-BDE15D4D0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18</xdr:row>
      <xdr:rowOff>190499</xdr:rowOff>
    </xdr:from>
    <xdr:to>
      <xdr:col>0</xdr:col>
      <xdr:colOff>3695250</xdr:colOff>
      <xdr:row>34</xdr:row>
      <xdr:rowOff>22499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843999EF-8A03-11AF-37CC-92FCC2B4E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-1</xdr:colOff>
      <xdr:row>19</xdr:row>
      <xdr:rowOff>11906</xdr:rowOff>
    </xdr:from>
    <xdr:to>
      <xdr:col>6</xdr:col>
      <xdr:colOff>563906</xdr:colOff>
      <xdr:row>34</xdr:row>
      <xdr:rowOff>34406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B5EF5FE-A409-B11F-A9D2-380D77069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95251</xdr:colOff>
      <xdr:row>34</xdr:row>
      <xdr:rowOff>190498</xdr:rowOff>
    </xdr:from>
    <xdr:to>
      <xdr:col>0</xdr:col>
      <xdr:colOff>3695251</xdr:colOff>
      <xdr:row>50</xdr:row>
      <xdr:rowOff>22498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5F860EAE-3670-82BB-1B2A-E911B9208A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4352924</xdr:colOff>
      <xdr:row>34</xdr:row>
      <xdr:rowOff>178593</xdr:rowOff>
    </xdr:from>
    <xdr:to>
      <xdr:col>6</xdr:col>
      <xdr:colOff>551999</xdr:colOff>
      <xdr:row>50</xdr:row>
      <xdr:rowOff>10593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6270BE2C-8C4A-DC68-8FFA-A90B30367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2214563</xdr:colOff>
      <xdr:row>50</xdr:row>
      <xdr:rowOff>190499</xdr:rowOff>
    </xdr:from>
    <xdr:to>
      <xdr:col>3</xdr:col>
      <xdr:colOff>242438</xdr:colOff>
      <xdr:row>66</xdr:row>
      <xdr:rowOff>22499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3D37B2C2-09F9-C033-6A14-1CB2D11E6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85725</xdr:rowOff>
    </xdr:from>
    <xdr:to>
      <xdr:col>4</xdr:col>
      <xdr:colOff>408305</xdr:colOff>
      <xdr:row>12</xdr:row>
      <xdr:rowOff>13970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83138DEA-1C69-1898-F927-04396CCE3F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2</xdr:row>
      <xdr:rowOff>85725</xdr:rowOff>
    </xdr:from>
    <xdr:to>
      <xdr:col>8</xdr:col>
      <xdr:colOff>242570</xdr:colOff>
      <xdr:row>12</xdr:row>
      <xdr:rowOff>13970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A4193F35-5D64-6DB8-26AF-4875C6C9C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12</xdr:row>
      <xdr:rowOff>95250</xdr:rowOff>
    </xdr:from>
    <xdr:to>
      <xdr:col>4</xdr:col>
      <xdr:colOff>412750</xdr:colOff>
      <xdr:row>23</xdr:row>
      <xdr:rowOff>52070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9505DFA8-00F0-4157-47F9-EE1A860C2B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409575</xdr:colOff>
      <xdr:row>12</xdr:row>
      <xdr:rowOff>104775</xdr:rowOff>
    </xdr:from>
    <xdr:to>
      <xdr:col>8</xdr:col>
      <xdr:colOff>242570</xdr:colOff>
      <xdr:row>23</xdr:row>
      <xdr:rowOff>61595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6BC6AF88-7E19-6936-5832-866130F62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23</xdr:row>
      <xdr:rowOff>57150</xdr:rowOff>
    </xdr:from>
    <xdr:to>
      <xdr:col>4</xdr:col>
      <xdr:colOff>414020</xdr:colOff>
      <xdr:row>33</xdr:row>
      <xdr:rowOff>185420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622B094C-E4FB-CF68-D63D-1C496940D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409575</xdr:colOff>
      <xdr:row>23</xdr:row>
      <xdr:rowOff>76200</xdr:rowOff>
    </xdr:from>
    <xdr:to>
      <xdr:col>8</xdr:col>
      <xdr:colOff>242570</xdr:colOff>
      <xdr:row>34</xdr:row>
      <xdr:rowOff>4445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C70F88D5-AA01-8D91-6AF7-C4980EDF0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485775</xdr:colOff>
      <xdr:row>34</xdr:row>
      <xdr:rowOff>66675</xdr:rowOff>
    </xdr:from>
    <xdr:to>
      <xdr:col>7</xdr:col>
      <xdr:colOff>93345</xdr:colOff>
      <xdr:row>44</xdr:row>
      <xdr:rowOff>153035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47CB16C1-71B8-7BE3-2F11-313CF85FE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190499</xdr:rowOff>
    </xdr:from>
    <xdr:to>
      <xdr:col>6</xdr:col>
      <xdr:colOff>123375</xdr:colOff>
      <xdr:row>18</xdr:row>
      <xdr:rowOff>22499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5D9D9547-3108-F806-C1B3-A065CC3BA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33</xdr:row>
      <xdr:rowOff>114300</xdr:rowOff>
    </xdr:from>
    <xdr:to>
      <xdr:col>12</xdr:col>
      <xdr:colOff>85275</xdr:colOff>
      <xdr:row>48</xdr:row>
      <xdr:rowOff>136800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B0BFE685-DDE6-65A2-B866-F3B300C0C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142874</xdr:colOff>
      <xdr:row>2</xdr:row>
      <xdr:rowOff>171449</xdr:rowOff>
    </xdr:from>
    <xdr:to>
      <xdr:col>12</xdr:col>
      <xdr:colOff>85274</xdr:colOff>
      <xdr:row>18</xdr:row>
      <xdr:rowOff>3449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9CCEF989-FAA1-D960-B954-4A58F99D3F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171449</xdr:colOff>
      <xdr:row>18</xdr:row>
      <xdr:rowOff>47624</xdr:rowOff>
    </xdr:from>
    <xdr:to>
      <xdr:col>6</xdr:col>
      <xdr:colOff>113849</xdr:colOff>
      <xdr:row>33</xdr:row>
      <xdr:rowOff>70124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477F28B4-4543-0DDC-1201-05EA71D70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152399</xdr:colOff>
      <xdr:row>18</xdr:row>
      <xdr:rowOff>47625</xdr:rowOff>
    </xdr:from>
    <xdr:to>
      <xdr:col>12</xdr:col>
      <xdr:colOff>94799</xdr:colOff>
      <xdr:row>33</xdr:row>
      <xdr:rowOff>70125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69C74603-73C6-AF91-70E1-376DB1C4E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33</xdr:row>
      <xdr:rowOff>85725</xdr:rowOff>
    </xdr:from>
    <xdr:to>
      <xdr:col>6</xdr:col>
      <xdr:colOff>104325</xdr:colOff>
      <xdr:row>48</xdr:row>
      <xdr:rowOff>108225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18059063-AB3E-7E4B-F8A9-3EA5FAF97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48</xdr:row>
      <xdr:rowOff>142874</xdr:rowOff>
    </xdr:from>
    <xdr:to>
      <xdr:col>6</xdr:col>
      <xdr:colOff>104325</xdr:colOff>
      <xdr:row>63</xdr:row>
      <xdr:rowOff>165374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A44D9D0F-5A6A-A108-F9E8-D22C57606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142875</xdr:colOff>
      <xdr:row>48</xdr:row>
      <xdr:rowOff>152399</xdr:rowOff>
    </xdr:from>
    <xdr:to>
      <xdr:col>12</xdr:col>
      <xdr:colOff>85275</xdr:colOff>
      <xdr:row>63</xdr:row>
      <xdr:rowOff>174899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E52F5458-C823-2CF5-9E12-68AB842E6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&#225;r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36E8-5A2F-4269-9904-CD69BE19154F}">
  <dimension ref="A2:F38"/>
  <sheetViews>
    <sheetView tabSelected="1" workbookViewId="0">
      <selection activeCell="K18" sqref="K18"/>
    </sheetView>
  </sheetViews>
  <sheetFormatPr defaultRowHeight="15"/>
  <cols>
    <col min="1" max="1" width="10.5703125" customWidth="1"/>
    <col min="2" max="2" width="21" customWidth="1"/>
    <col min="3" max="3" width="29.7109375" customWidth="1"/>
  </cols>
  <sheetData>
    <row r="2" spans="1:6" ht="34.5" customHeight="1">
      <c r="A2" s="18" t="s">
        <v>0</v>
      </c>
      <c r="B2" s="18"/>
      <c r="C2" s="18"/>
      <c r="D2" s="18"/>
      <c r="E2" s="18"/>
      <c r="F2" s="18"/>
    </row>
    <row r="3" spans="1:6">
      <c r="A3" s="2"/>
    </row>
    <row r="4" spans="1:6" ht="15.75" thickBot="1">
      <c r="A4" s="2" t="s">
        <v>1</v>
      </c>
    </row>
    <row r="5" spans="1:6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.75" thickBot="1">
      <c r="A6" s="11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pans="1:6" ht="15.75" thickBot="1">
      <c r="A7" s="10"/>
      <c r="B7" s="7" t="s">
        <v>14</v>
      </c>
      <c r="C7" s="7" t="s">
        <v>14</v>
      </c>
      <c r="D7" s="7" t="s">
        <v>11</v>
      </c>
      <c r="E7" s="7" t="s">
        <v>12</v>
      </c>
      <c r="F7" s="7" t="s">
        <v>13</v>
      </c>
    </row>
    <row r="8" spans="1:6" ht="15.75" thickBot="1">
      <c r="A8" s="10"/>
      <c r="B8" s="7" t="s">
        <v>15</v>
      </c>
      <c r="C8" s="7" t="s">
        <v>15</v>
      </c>
      <c r="D8" s="7" t="s">
        <v>16</v>
      </c>
      <c r="E8" s="7" t="s">
        <v>12</v>
      </c>
      <c r="F8" s="7" t="s">
        <v>13</v>
      </c>
    </row>
    <row r="9" spans="1:6" ht="15.75" thickBot="1">
      <c r="A9" s="10"/>
      <c r="B9" s="7" t="s">
        <v>9</v>
      </c>
      <c r="C9" s="7" t="s">
        <v>17</v>
      </c>
      <c r="D9" s="7" t="s">
        <v>11</v>
      </c>
      <c r="E9" s="7" t="s">
        <v>12</v>
      </c>
      <c r="F9" s="7" t="s">
        <v>13</v>
      </c>
    </row>
    <row r="10" spans="1:6" ht="15.75" thickBot="1">
      <c r="A10" s="12"/>
      <c r="B10" s="7" t="s">
        <v>9</v>
      </c>
      <c r="C10" s="7" t="s">
        <v>18</v>
      </c>
      <c r="D10" s="7" t="s">
        <v>11</v>
      </c>
      <c r="E10" s="7" t="s">
        <v>12</v>
      </c>
      <c r="F10" s="7" t="s">
        <v>13</v>
      </c>
    </row>
    <row r="11" spans="1:6" ht="15.75" thickBot="1">
      <c r="A11" s="8"/>
      <c r="B11" s="7" t="s">
        <v>9</v>
      </c>
      <c r="C11" s="7" t="s">
        <v>19</v>
      </c>
      <c r="D11" s="7" t="s">
        <v>20</v>
      </c>
      <c r="E11" s="7" t="s">
        <v>12</v>
      </c>
      <c r="F11" s="7" t="s">
        <v>13</v>
      </c>
    </row>
    <row r="12" spans="1:6" ht="15.75" thickBot="1">
      <c r="A12" s="8"/>
      <c r="B12" s="7" t="s">
        <v>9</v>
      </c>
      <c r="C12" s="7" t="s">
        <v>21</v>
      </c>
      <c r="D12" s="7" t="s">
        <v>20</v>
      </c>
      <c r="E12" s="7" t="s">
        <v>12</v>
      </c>
      <c r="F12" s="7" t="s">
        <v>13</v>
      </c>
    </row>
    <row r="13" spans="1:6" ht="15.75" thickBot="1">
      <c r="A13" s="9" t="s">
        <v>22</v>
      </c>
      <c r="B13" s="7" t="s">
        <v>23</v>
      </c>
      <c r="C13" s="7" t="s">
        <v>23</v>
      </c>
      <c r="D13" s="7" t="s">
        <v>11</v>
      </c>
      <c r="E13" s="7" t="s">
        <v>12</v>
      </c>
      <c r="F13" s="7" t="s">
        <v>13</v>
      </c>
    </row>
    <row r="14" spans="1:6" ht="15.75" thickBot="1">
      <c r="A14" s="11" t="s">
        <v>24</v>
      </c>
      <c r="B14" s="7" t="s">
        <v>9</v>
      </c>
      <c r="C14" s="7" t="s">
        <v>10</v>
      </c>
      <c r="D14" s="7" t="s">
        <v>25</v>
      </c>
      <c r="E14" s="7" t="s">
        <v>12</v>
      </c>
      <c r="F14" s="7" t="s">
        <v>13</v>
      </c>
    </row>
    <row r="15" spans="1:6" ht="15.75" thickBot="1">
      <c r="A15" s="10"/>
      <c r="B15" s="7" t="s">
        <v>14</v>
      </c>
      <c r="C15" s="7" t="s">
        <v>14</v>
      </c>
      <c r="D15" s="7" t="s">
        <v>11</v>
      </c>
      <c r="E15" s="7" t="s">
        <v>12</v>
      </c>
      <c r="F15" s="7" t="s">
        <v>13</v>
      </c>
    </row>
    <row r="16" spans="1:6" ht="15.75" thickBot="1">
      <c r="A16" s="10"/>
      <c r="B16" s="7" t="s">
        <v>9</v>
      </c>
      <c r="C16" s="7" t="s">
        <v>18</v>
      </c>
      <c r="D16" s="7" t="s">
        <v>11</v>
      </c>
      <c r="E16" s="7" t="s">
        <v>12</v>
      </c>
      <c r="F16" s="7" t="s">
        <v>13</v>
      </c>
    </row>
    <row r="17" spans="1:6" ht="15.75" thickBot="1">
      <c r="A17" s="12"/>
      <c r="B17" s="7" t="s">
        <v>9</v>
      </c>
      <c r="C17" s="7" t="s">
        <v>26</v>
      </c>
      <c r="D17" s="7" t="s">
        <v>16</v>
      </c>
      <c r="E17" s="7" t="s">
        <v>12</v>
      </c>
      <c r="F17" s="7" t="s">
        <v>13</v>
      </c>
    </row>
    <row r="18" spans="1:6">
      <c r="A18" s="13"/>
    </row>
    <row r="19" spans="1:6" ht="15.75" thickBot="1">
      <c r="A19" s="2" t="s">
        <v>27</v>
      </c>
    </row>
    <row r="20" spans="1:6" ht="26.25" thickBot="1">
      <c r="A20" s="4" t="s">
        <v>2</v>
      </c>
      <c r="B20" s="5" t="s">
        <v>3</v>
      </c>
      <c r="C20" s="5" t="s">
        <v>4</v>
      </c>
      <c r="D20" s="5" t="s">
        <v>5</v>
      </c>
      <c r="E20" s="5" t="s">
        <v>6</v>
      </c>
      <c r="F20" s="5" t="s">
        <v>7</v>
      </c>
    </row>
    <row r="21" spans="1:6" ht="15.75" thickBot="1">
      <c r="A21" s="11" t="s">
        <v>8</v>
      </c>
      <c r="B21" s="7" t="s">
        <v>9</v>
      </c>
      <c r="C21" s="7" t="s">
        <v>10</v>
      </c>
      <c r="D21" s="7" t="s">
        <v>20</v>
      </c>
      <c r="E21" s="7" t="s">
        <v>12</v>
      </c>
      <c r="F21" s="7" t="s">
        <v>28</v>
      </c>
    </row>
    <row r="22" spans="1:6" ht="15.75" thickBot="1">
      <c r="A22" s="12"/>
      <c r="B22" s="7" t="s">
        <v>14</v>
      </c>
      <c r="C22" s="7" t="s">
        <v>14</v>
      </c>
      <c r="D22" s="7" t="s">
        <v>20</v>
      </c>
      <c r="E22" s="7" t="s">
        <v>12</v>
      </c>
      <c r="F22" s="7" t="s">
        <v>28</v>
      </c>
    </row>
    <row r="23" spans="1:6" ht="15.75" thickBot="1">
      <c r="A23" s="9" t="s">
        <v>22</v>
      </c>
      <c r="B23" s="7" t="s">
        <v>23</v>
      </c>
      <c r="C23" s="7" t="s">
        <v>23</v>
      </c>
      <c r="D23" s="7" t="s">
        <v>11</v>
      </c>
      <c r="E23" s="7" t="s">
        <v>12</v>
      </c>
      <c r="F23" s="7" t="s">
        <v>28</v>
      </c>
    </row>
    <row r="24" spans="1:6" ht="15.75" thickBot="1">
      <c r="A24" s="9" t="s">
        <v>24</v>
      </c>
      <c r="B24" s="7" t="s">
        <v>9</v>
      </c>
      <c r="C24" s="7" t="s">
        <v>10</v>
      </c>
      <c r="D24" s="7" t="s">
        <v>11</v>
      </c>
      <c r="E24" s="7" t="s">
        <v>12</v>
      </c>
      <c r="F24" s="7" t="s">
        <v>28</v>
      </c>
    </row>
    <row r="25" spans="1:6">
      <c r="A25" s="2"/>
    </row>
    <row r="26" spans="1:6">
      <c r="A26" s="2"/>
    </row>
    <row r="27" spans="1:6" ht="15.75" thickBot="1">
      <c r="A27" s="2" t="s">
        <v>29</v>
      </c>
    </row>
    <row r="28" spans="1:6" ht="26.25" thickBot="1">
      <c r="A28" s="4" t="s">
        <v>2</v>
      </c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</row>
    <row r="29" spans="1:6" ht="15.75" thickBot="1">
      <c r="A29" s="14" t="s">
        <v>30</v>
      </c>
      <c r="B29" s="7" t="s">
        <v>31</v>
      </c>
      <c r="C29" s="7" t="s">
        <v>31</v>
      </c>
      <c r="D29" s="7" t="s">
        <v>16</v>
      </c>
      <c r="E29" s="7" t="s">
        <v>32</v>
      </c>
      <c r="F29" s="7" t="s">
        <v>33</v>
      </c>
    </row>
    <row r="30" spans="1:6" ht="15.75" thickBot="1">
      <c r="A30" s="15"/>
      <c r="B30" s="7" t="s">
        <v>34</v>
      </c>
      <c r="C30" s="7" t="s">
        <v>34</v>
      </c>
      <c r="D30" s="7" t="s">
        <v>16</v>
      </c>
      <c r="E30" s="7" t="s">
        <v>12</v>
      </c>
      <c r="F30" s="7" t="s">
        <v>35</v>
      </c>
    </row>
    <row r="31" spans="1:6">
      <c r="A31" s="16"/>
    </row>
    <row r="32" spans="1:6" ht="15.75" thickBot="1">
      <c r="A32" s="2" t="s">
        <v>36</v>
      </c>
    </row>
    <row r="33" spans="1:6" ht="26.25" thickBot="1">
      <c r="A33" s="4" t="s">
        <v>2</v>
      </c>
      <c r="B33" s="5" t="s">
        <v>3</v>
      </c>
      <c r="C33" s="5" t="s">
        <v>4</v>
      </c>
      <c r="D33" s="5" t="s">
        <v>5</v>
      </c>
      <c r="E33" s="5" t="s">
        <v>6</v>
      </c>
      <c r="F33" s="5" t="s">
        <v>7</v>
      </c>
    </row>
    <row r="34" spans="1:6" ht="15.75" thickBot="1">
      <c r="A34" s="9" t="s">
        <v>22</v>
      </c>
      <c r="B34" s="7" t="s">
        <v>23</v>
      </c>
      <c r="C34" s="7" t="s">
        <v>23</v>
      </c>
      <c r="D34" s="7" t="s">
        <v>11</v>
      </c>
      <c r="E34" s="7" t="s">
        <v>12</v>
      </c>
      <c r="F34" s="7" t="s">
        <v>37</v>
      </c>
    </row>
    <row r="35" spans="1:6" ht="15.75" thickBot="1">
      <c r="A35" s="14" t="s">
        <v>30</v>
      </c>
      <c r="B35" s="7" t="s">
        <v>31</v>
      </c>
      <c r="C35" s="7" t="s">
        <v>38</v>
      </c>
      <c r="D35" s="7" t="s">
        <v>20</v>
      </c>
      <c r="E35" s="7" t="s">
        <v>12</v>
      </c>
      <c r="F35" s="7" t="s">
        <v>37</v>
      </c>
    </row>
    <row r="36" spans="1:6" ht="15.75" thickBot="1">
      <c r="A36" s="15"/>
      <c r="B36" s="7" t="s">
        <v>31</v>
      </c>
      <c r="C36" s="7" t="s">
        <v>39</v>
      </c>
      <c r="D36" s="7" t="s">
        <v>40</v>
      </c>
      <c r="E36" s="7" t="s">
        <v>12</v>
      </c>
      <c r="F36" s="7" t="s">
        <v>37</v>
      </c>
    </row>
    <row r="37" spans="1:6" ht="15.75" thickBot="1">
      <c r="A37" s="9" t="s">
        <v>8</v>
      </c>
      <c r="B37" s="7" t="s">
        <v>14</v>
      </c>
      <c r="C37" s="7" t="s">
        <v>14</v>
      </c>
      <c r="D37" s="7" t="s">
        <v>11</v>
      </c>
      <c r="E37" s="7" t="s">
        <v>41</v>
      </c>
      <c r="F37" s="7" t="s">
        <v>37</v>
      </c>
    </row>
    <row r="38" spans="1:6" ht="15.75">
      <c r="A38" s="1"/>
    </row>
  </sheetData>
  <mergeCells count="6">
    <mergeCell ref="A6:A10"/>
    <mergeCell ref="A14:A17"/>
    <mergeCell ref="A21:A22"/>
    <mergeCell ref="A29:A30"/>
    <mergeCell ref="A35:A36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CD11-30C9-43E8-A1B4-EFB24544FE27}">
  <dimension ref="A2:A17"/>
  <sheetViews>
    <sheetView topLeftCell="A13" zoomScale="80" zoomScaleNormal="80" workbookViewId="0">
      <selection activeCell="I61" sqref="I61"/>
    </sheetView>
  </sheetViews>
  <sheetFormatPr defaultRowHeight="15"/>
  <cols>
    <col min="1" max="1" width="65.28515625" customWidth="1"/>
  </cols>
  <sheetData>
    <row r="2" spans="1:1">
      <c r="A2" s="188" t="s">
        <v>190</v>
      </c>
    </row>
    <row r="3" spans="1:1">
      <c r="A3" s="189"/>
    </row>
    <row r="4" spans="1:1">
      <c r="A4" s="190"/>
    </row>
    <row r="5" spans="1:1">
      <c r="A5" s="191" t="s">
        <v>191</v>
      </c>
    </row>
    <row r="6" spans="1:1">
      <c r="A6" s="191" t="s">
        <v>191</v>
      </c>
    </row>
    <row r="8" spans="1:1">
      <c r="A8" s="191"/>
    </row>
    <row r="9" spans="1:1">
      <c r="A9" s="191" t="s">
        <v>191</v>
      </c>
    </row>
    <row r="10" spans="1:1">
      <c r="A10" s="191" t="s">
        <v>191</v>
      </c>
    </row>
    <row r="12" spans="1:1">
      <c r="A12" s="17"/>
    </row>
    <row r="13" spans="1:1">
      <c r="A13" s="191" t="s">
        <v>192</v>
      </c>
    </row>
    <row r="14" spans="1:1">
      <c r="A14" s="191" t="s">
        <v>191</v>
      </c>
    </row>
    <row r="16" spans="1:1">
      <c r="A16" s="191"/>
    </row>
    <row r="17" spans="1:1">
      <c r="A17" s="1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2A36E-672E-4AAA-B7CA-4976245A8B95}">
  <dimension ref="A2:J42"/>
  <sheetViews>
    <sheetView workbookViewId="0">
      <selection activeCell="A9" sqref="A9:J9"/>
    </sheetView>
  </sheetViews>
  <sheetFormatPr defaultRowHeight="15"/>
  <cols>
    <col min="1" max="1" width="27" customWidth="1"/>
  </cols>
  <sheetData>
    <row r="2" spans="1:10" ht="35.25" customHeight="1">
      <c r="A2" s="211" t="s">
        <v>193</v>
      </c>
      <c r="B2" s="211"/>
      <c r="C2" s="211"/>
      <c r="D2" s="211"/>
      <c r="E2" s="211"/>
      <c r="F2" s="211"/>
    </row>
    <row r="3" spans="1:10" ht="15.75" thickBot="1"/>
    <row r="4" spans="1:10" ht="15.75" thickBot="1">
      <c r="A4" s="192" t="s">
        <v>194</v>
      </c>
      <c r="B4" s="193" t="s">
        <v>195</v>
      </c>
      <c r="C4" s="193" t="s">
        <v>22</v>
      </c>
      <c r="D4" s="193" t="s">
        <v>30</v>
      </c>
      <c r="E4" s="193" t="s">
        <v>24</v>
      </c>
      <c r="F4" s="193" t="s">
        <v>196</v>
      </c>
    </row>
    <row r="5" spans="1:10" ht="15.75" thickBot="1">
      <c r="A5" s="194" t="s">
        <v>197</v>
      </c>
      <c r="B5" s="195">
        <v>8</v>
      </c>
      <c r="C5" s="195">
        <v>2</v>
      </c>
      <c r="D5" s="195">
        <v>109</v>
      </c>
      <c r="E5" s="195">
        <v>1</v>
      </c>
      <c r="F5" s="195">
        <v>120</v>
      </c>
    </row>
    <row r="6" spans="1:10" ht="15.75" thickBot="1">
      <c r="A6" s="194" t="s">
        <v>198</v>
      </c>
      <c r="B6" s="195">
        <v>88</v>
      </c>
      <c r="C6" s="195">
        <v>0</v>
      </c>
      <c r="D6" s="195">
        <v>0</v>
      </c>
      <c r="E6" s="195">
        <v>6</v>
      </c>
      <c r="F6" s="195">
        <v>94</v>
      </c>
    </row>
    <row r="7" spans="1:10" ht="15.75" thickBot="1">
      <c r="A7" s="196" t="s">
        <v>184</v>
      </c>
      <c r="B7" s="197">
        <v>96</v>
      </c>
      <c r="C7" s="197">
        <v>2</v>
      </c>
      <c r="D7" s="197">
        <v>109</v>
      </c>
      <c r="E7" s="197">
        <v>7</v>
      </c>
      <c r="F7" s="197">
        <v>214</v>
      </c>
    </row>
    <row r="9" spans="1:10" ht="36.75" customHeight="1" thickBot="1">
      <c r="A9" s="210" t="s">
        <v>199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5.75" thickBot="1">
      <c r="A10" s="201" t="s">
        <v>200</v>
      </c>
      <c r="B10" s="205" t="s">
        <v>201</v>
      </c>
      <c r="C10" s="204"/>
      <c r="D10" s="204"/>
      <c r="E10" s="204"/>
      <c r="F10" s="204"/>
      <c r="G10" s="204"/>
      <c r="H10" s="204"/>
      <c r="I10" s="204"/>
      <c r="J10" s="206"/>
    </row>
    <row r="11" spans="1:10" ht="15.75" thickBot="1">
      <c r="A11" s="202"/>
      <c r="B11" s="14" t="s">
        <v>30</v>
      </c>
      <c r="C11" s="205" t="s">
        <v>8</v>
      </c>
      <c r="D11" s="206"/>
      <c r="E11" s="205" t="s">
        <v>22</v>
      </c>
      <c r="F11" s="206"/>
      <c r="G11" s="205" t="s">
        <v>24</v>
      </c>
      <c r="H11" s="206"/>
      <c r="I11" s="207" t="s">
        <v>184</v>
      </c>
      <c r="J11" s="208"/>
    </row>
    <row r="12" spans="1:10" ht="15.75" thickBot="1">
      <c r="A12" s="203"/>
      <c r="B12" s="15"/>
      <c r="C12" s="7" t="s">
        <v>202</v>
      </c>
      <c r="D12" s="7" t="s">
        <v>203</v>
      </c>
      <c r="E12" s="7" t="s">
        <v>202</v>
      </c>
      <c r="F12" s="7" t="s">
        <v>203</v>
      </c>
      <c r="G12" s="7" t="s">
        <v>202</v>
      </c>
      <c r="H12" s="7" t="s">
        <v>203</v>
      </c>
      <c r="I12" s="7" t="s">
        <v>202</v>
      </c>
      <c r="J12" s="7" t="s">
        <v>203</v>
      </c>
    </row>
    <row r="13" spans="1:10" ht="15.75" thickBot="1">
      <c r="A13" s="198" t="s">
        <v>204</v>
      </c>
      <c r="B13" s="199">
        <v>1</v>
      </c>
      <c r="C13" s="199"/>
      <c r="D13" s="199"/>
      <c r="E13" s="199"/>
      <c r="F13" s="199"/>
      <c r="G13" s="199"/>
      <c r="H13" s="199"/>
      <c r="I13" s="200">
        <v>1</v>
      </c>
      <c r="J13" s="200">
        <v>0</v>
      </c>
    </row>
    <row r="14" spans="1:10" ht="39" thickBot="1">
      <c r="A14" s="198" t="s">
        <v>205</v>
      </c>
      <c r="B14" s="199">
        <v>1</v>
      </c>
      <c r="C14" s="199"/>
      <c r="D14" s="199"/>
      <c r="E14" s="199"/>
      <c r="F14" s="199"/>
      <c r="G14" s="199"/>
      <c r="H14" s="199"/>
      <c r="I14" s="200">
        <v>1</v>
      </c>
      <c r="J14" s="200">
        <v>0</v>
      </c>
    </row>
    <row r="15" spans="1:10" ht="26.25" thickBot="1">
      <c r="A15" s="198" t="s">
        <v>206</v>
      </c>
      <c r="B15" s="199">
        <v>2</v>
      </c>
      <c r="C15" s="199"/>
      <c r="D15" s="199"/>
      <c r="E15" s="199"/>
      <c r="F15" s="199"/>
      <c r="G15" s="199"/>
      <c r="H15" s="199"/>
      <c r="I15" s="200">
        <v>2</v>
      </c>
      <c r="J15" s="200">
        <v>0</v>
      </c>
    </row>
    <row r="16" spans="1:10" ht="15.75" thickBot="1">
      <c r="A16" s="198" t="s">
        <v>207</v>
      </c>
      <c r="B16" s="199">
        <v>0</v>
      </c>
      <c r="C16" s="199">
        <v>1</v>
      </c>
      <c r="D16" s="199">
        <v>85</v>
      </c>
      <c r="E16" s="199"/>
      <c r="F16" s="199"/>
      <c r="G16" s="199"/>
      <c r="H16" s="199" t="s">
        <v>208</v>
      </c>
      <c r="I16" s="200">
        <v>1</v>
      </c>
      <c r="J16" s="200">
        <v>87</v>
      </c>
    </row>
    <row r="17" spans="1:10" ht="26.25" thickBot="1">
      <c r="A17" s="198" t="s">
        <v>209</v>
      </c>
      <c r="B17" s="199">
        <v>1</v>
      </c>
      <c r="C17" s="199"/>
      <c r="D17" s="199"/>
      <c r="E17" s="199"/>
      <c r="F17" s="199"/>
      <c r="G17" s="199"/>
      <c r="H17" s="199"/>
      <c r="I17" s="200">
        <v>1</v>
      </c>
      <c r="J17" s="200">
        <v>0</v>
      </c>
    </row>
    <row r="18" spans="1:10" ht="26.25" thickBot="1">
      <c r="A18" s="198" t="s">
        <v>210</v>
      </c>
      <c r="B18" s="199">
        <v>1</v>
      </c>
      <c r="C18" s="199"/>
      <c r="D18" s="199"/>
      <c r="E18" s="199"/>
      <c r="F18" s="199"/>
      <c r="G18" s="199"/>
      <c r="H18" s="199"/>
      <c r="I18" s="200">
        <v>1</v>
      </c>
      <c r="J18" s="200">
        <v>0</v>
      </c>
    </row>
    <row r="19" spans="1:10" ht="15.75" thickBot="1">
      <c r="A19" s="198" t="s">
        <v>211</v>
      </c>
      <c r="B19" s="199">
        <v>10</v>
      </c>
      <c r="C19" s="199"/>
      <c r="D19" s="199"/>
      <c r="E19" s="199"/>
      <c r="F19" s="199"/>
      <c r="G19" s="199"/>
      <c r="H19" s="199"/>
      <c r="I19" s="200">
        <v>10</v>
      </c>
      <c r="J19" s="200">
        <v>0</v>
      </c>
    </row>
    <row r="20" spans="1:10" ht="26.25" thickBot="1">
      <c r="A20" s="198" t="s">
        <v>212</v>
      </c>
      <c r="B20" s="199">
        <v>1</v>
      </c>
      <c r="C20" s="199"/>
      <c r="D20" s="199"/>
      <c r="E20" s="199"/>
      <c r="F20" s="199"/>
      <c r="G20" s="199"/>
      <c r="H20" s="199"/>
      <c r="I20" s="200">
        <v>1</v>
      </c>
      <c r="J20" s="200">
        <v>0</v>
      </c>
    </row>
    <row r="21" spans="1:10" ht="15.75" thickBot="1">
      <c r="A21" s="198" t="s">
        <v>213</v>
      </c>
      <c r="B21" s="199">
        <v>2</v>
      </c>
      <c r="C21" s="199"/>
      <c r="D21" s="199"/>
      <c r="E21" s="199"/>
      <c r="F21" s="199"/>
      <c r="G21" s="199"/>
      <c r="H21" s="199"/>
      <c r="I21" s="200">
        <v>2</v>
      </c>
      <c r="J21" s="200">
        <v>0</v>
      </c>
    </row>
    <row r="22" spans="1:10" ht="15.75" thickBot="1">
      <c r="A22" s="198" t="s">
        <v>214</v>
      </c>
      <c r="B22" s="199">
        <v>1</v>
      </c>
      <c r="C22" s="199"/>
      <c r="D22" s="199"/>
      <c r="E22" s="199"/>
      <c r="F22" s="199"/>
      <c r="G22" s="199"/>
      <c r="H22" s="199"/>
      <c r="I22" s="200">
        <v>1</v>
      </c>
      <c r="J22" s="200">
        <v>0</v>
      </c>
    </row>
    <row r="23" spans="1:10" ht="15.75" thickBot="1">
      <c r="A23" s="198" t="s">
        <v>215</v>
      </c>
      <c r="B23" s="199">
        <v>0</v>
      </c>
      <c r="C23" s="199"/>
      <c r="D23" s="199"/>
      <c r="E23" s="199">
        <v>1</v>
      </c>
      <c r="F23" s="199"/>
      <c r="G23" s="199"/>
      <c r="H23" s="199"/>
      <c r="I23" s="200">
        <v>1</v>
      </c>
      <c r="J23" s="200">
        <v>0</v>
      </c>
    </row>
    <row r="24" spans="1:10" ht="15.75" thickBot="1">
      <c r="A24" s="198" t="s">
        <v>216</v>
      </c>
      <c r="B24" s="199">
        <v>1</v>
      </c>
      <c r="C24" s="199"/>
      <c r="D24" s="199"/>
      <c r="E24" s="199"/>
      <c r="F24" s="199"/>
      <c r="G24" s="199"/>
      <c r="H24" s="199"/>
      <c r="I24" s="200">
        <v>1</v>
      </c>
      <c r="J24" s="200">
        <v>0</v>
      </c>
    </row>
    <row r="25" spans="1:10" ht="15.75" thickBot="1">
      <c r="A25" s="198" t="s">
        <v>217</v>
      </c>
      <c r="B25" s="199">
        <v>1</v>
      </c>
      <c r="C25" s="199"/>
      <c r="D25" s="199"/>
      <c r="E25" s="199"/>
      <c r="F25" s="199"/>
      <c r="G25" s="199"/>
      <c r="H25" s="199"/>
      <c r="I25" s="200">
        <v>1</v>
      </c>
      <c r="J25" s="200">
        <v>0</v>
      </c>
    </row>
    <row r="26" spans="1:10" ht="15.75" thickBot="1">
      <c r="A26" s="198" t="s">
        <v>218</v>
      </c>
      <c r="B26" s="199">
        <v>1</v>
      </c>
      <c r="C26" s="199"/>
      <c r="D26" s="199"/>
      <c r="E26" s="199"/>
      <c r="F26" s="199"/>
      <c r="G26" s="199"/>
      <c r="H26" s="199"/>
      <c r="I26" s="200">
        <v>1</v>
      </c>
      <c r="J26" s="200">
        <v>0</v>
      </c>
    </row>
    <row r="27" spans="1:10" ht="26.25" thickBot="1">
      <c r="A27" s="198" t="s">
        <v>219</v>
      </c>
      <c r="B27" s="199">
        <v>54</v>
      </c>
      <c r="C27" s="199"/>
      <c r="D27" s="199"/>
      <c r="E27" s="199"/>
      <c r="F27" s="199"/>
      <c r="G27" s="199"/>
      <c r="H27" s="199"/>
      <c r="I27" s="200">
        <v>54</v>
      </c>
      <c r="J27" s="200">
        <v>0</v>
      </c>
    </row>
    <row r="28" spans="1:10" ht="15.75" thickBot="1">
      <c r="A28" s="198" t="s">
        <v>220</v>
      </c>
      <c r="B28" s="199">
        <v>1</v>
      </c>
      <c r="C28" s="199"/>
      <c r="D28" s="199"/>
      <c r="E28" s="199"/>
      <c r="F28" s="199"/>
      <c r="G28" s="199"/>
      <c r="H28" s="199"/>
      <c r="I28" s="200">
        <v>1</v>
      </c>
      <c r="J28" s="200">
        <v>0</v>
      </c>
    </row>
    <row r="29" spans="1:10" ht="15.75" thickBot="1">
      <c r="A29" s="198" t="s">
        <v>221</v>
      </c>
      <c r="B29" s="199">
        <v>2</v>
      </c>
      <c r="C29" s="199"/>
      <c r="D29" s="199"/>
      <c r="E29" s="199"/>
      <c r="F29" s="199"/>
      <c r="G29" s="199"/>
      <c r="H29" s="199"/>
      <c r="I29" s="200">
        <v>2</v>
      </c>
      <c r="J29" s="200">
        <v>0</v>
      </c>
    </row>
    <row r="30" spans="1:10" ht="15.75" thickBot="1">
      <c r="A30" s="198" t="s">
        <v>222</v>
      </c>
      <c r="B30" s="199">
        <v>2</v>
      </c>
      <c r="C30" s="199"/>
      <c r="D30" s="199"/>
      <c r="E30" s="199"/>
      <c r="F30" s="199"/>
      <c r="G30" s="199"/>
      <c r="H30" s="199"/>
      <c r="I30" s="200">
        <v>2</v>
      </c>
      <c r="J30" s="200">
        <v>0</v>
      </c>
    </row>
    <row r="31" spans="1:10" ht="15.75" thickBot="1">
      <c r="A31" s="198" t="s">
        <v>223</v>
      </c>
      <c r="B31" s="199">
        <v>4</v>
      </c>
      <c r="C31" s="199"/>
      <c r="D31" s="199"/>
      <c r="E31" s="199"/>
      <c r="F31" s="199"/>
      <c r="G31" s="199"/>
      <c r="H31" s="199"/>
      <c r="I31" s="200">
        <v>4</v>
      </c>
      <c r="J31" s="200">
        <v>0</v>
      </c>
    </row>
    <row r="32" spans="1:10" ht="15.75" thickBot="1">
      <c r="A32" s="198" t="s">
        <v>224</v>
      </c>
      <c r="B32" s="199">
        <v>15</v>
      </c>
      <c r="C32" s="199"/>
      <c r="D32" s="199"/>
      <c r="E32" s="199"/>
      <c r="F32" s="199"/>
      <c r="G32" s="199"/>
      <c r="H32" s="199"/>
      <c r="I32" s="200">
        <v>15</v>
      </c>
      <c r="J32" s="200">
        <v>0</v>
      </c>
    </row>
    <row r="33" spans="1:10" ht="15.75" thickBot="1">
      <c r="A33" s="198" t="s">
        <v>225</v>
      </c>
      <c r="B33" s="199">
        <v>1</v>
      </c>
      <c r="C33" s="199"/>
      <c r="D33" s="199"/>
      <c r="E33" s="199"/>
      <c r="F33" s="199"/>
      <c r="G33" s="199"/>
      <c r="H33" s="199"/>
      <c r="I33" s="200">
        <v>1</v>
      </c>
      <c r="J33" s="200">
        <v>0</v>
      </c>
    </row>
    <row r="34" spans="1:10" ht="26.25" thickBot="1">
      <c r="A34" s="198" t="s">
        <v>226</v>
      </c>
      <c r="B34" s="199">
        <v>1</v>
      </c>
      <c r="C34" s="199"/>
      <c r="D34" s="199"/>
      <c r="E34" s="199"/>
      <c r="F34" s="199"/>
      <c r="G34" s="199"/>
      <c r="H34" s="199"/>
      <c r="I34" s="200">
        <v>1</v>
      </c>
      <c r="J34" s="200">
        <v>0</v>
      </c>
    </row>
    <row r="35" spans="1:10" ht="39" thickBot="1">
      <c r="A35" s="198" t="s">
        <v>227</v>
      </c>
      <c r="B35" s="199">
        <v>2</v>
      </c>
      <c r="C35" s="199"/>
      <c r="D35" s="199"/>
      <c r="E35" s="199"/>
      <c r="F35" s="199"/>
      <c r="G35" s="199"/>
      <c r="H35" s="199"/>
      <c r="I35" s="200">
        <v>2</v>
      </c>
      <c r="J35" s="200">
        <v>0</v>
      </c>
    </row>
    <row r="36" spans="1:10" ht="15.75" thickBot="1">
      <c r="A36" s="194" t="s">
        <v>228</v>
      </c>
      <c r="B36" s="199">
        <v>0</v>
      </c>
      <c r="C36" s="199">
        <v>3</v>
      </c>
      <c r="D36" s="199">
        <v>1</v>
      </c>
      <c r="E36" s="199"/>
      <c r="F36" s="199"/>
      <c r="G36" s="199"/>
      <c r="H36" s="199" t="s">
        <v>229</v>
      </c>
      <c r="I36" s="200">
        <v>3</v>
      </c>
      <c r="J36" s="200">
        <v>2</v>
      </c>
    </row>
    <row r="37" spans="1:10" ht="26.25" thickBot="1">
      <c r="A37" s="198" t="s">
        <v>230</v>
      </c>
      <c r="B37" s="199">
        <v>4</v>
      </c>
      <c r="C37" s="199"/>
      <c r="D37" s="199"/>
      <c r="E37" s="199"/>
      <c r="F37" s="199"/>
      <c r="G37" s="199"/>
      <c r="H37" s="199"/>
      <c r="I37" s="200">
        <v>4</v>
      </c>
      <c r="J37" s="200">
        <v>0</v>
      </c>
    </row>
    <row r="38" spans="1:10" ht="26.25" thickBot="1">
      <c r="A38" s="198" t="s">
        <v>231</v>
      </c>
      <c r="B38" s="199">
        <v>1</v>
      </c>
      <c r="C38" s="199"/>
      <c r="D38" s="199"/>
      <c r="E38" s="199"/>
      <c r="F38" s="199"/>
      <c r="G38" s="199"/>
      <c r="H38" s="199"/>
      <c r="I38" s="200">
        <v>1</v>
      </c>
      <c r="J38" s="200">
        <v>0</v>
      </c>
    </row>
    <row r="39" spans="1:10" ht="15.75" thickBot="1">
      <c r="A39" s="198" t="s">
        <v>232</v>
      </c>
      <c r="B39" s="199">
        <v>0</v>
      </c>
      <c r="C39" s="199">
        <v>4</v>
      </c>
      <c r="D39" s="199" t="s">
        <v>208</v>
      </c>
      <c r="E39" s="199" t="s">
        <v>233</v>
      </c>
      <c r="F39" s="199"/>
      <c r="G39" s="199">
        <v>1</v>
      </c>
      <c r="H39" s="199">
        <v>3</v>
      </c>
      <c r="I39" s="200">
        <v>6</v>
      </c>
      <c r="J39" s="200">
        <v>5</v>
      </c>
    </row>
    <row r="40" spans="1:10" ht="15.75" thickBot="1">
      <c r="A40" s="201" t="s">
        <v>234</v>
      </c>
      <c r="B40" s="14">
        <v>109</v>
      </c>
      <c r="C40" s="14">
        <v>8</v>
      </c>
      <c r="D40" s="14">
        <v>88</v>
      </c>
      <c r="E40" s="14">
        <v>2</v>
      </c>
      <c r="F40" s="14">
        <v>0</v>
      </c>
      <c r="G40" s="14">
        <v>1</v>
      </c>
      <c r="H40" s="14">
        <v>6</v>
      </c>
      <c r="I40" s="200">
        <v>120</v>
      </c>
      <c r="J40" s="200">
        <v>94</v>
      </c>
    </row>
    <row r="41" spans="1:10" ht="15.75" thickBot="1">
      <c r="A41" s="203"/>
      <c r="B41" s="15"/>
      <c r="C41" s="15"/>
      <c r="D41" s="15"/>
      <c r="E41" s="15"/>
      <c r="F41" s="15"/>
      <c r="G41" s="15"/>
      <c r="H41" s="15"/>
      <c r="I41" s="207">
        <v>214</v>
      </c>
      <c r="J41" s="208"/>
    </row>
    <row r="42" spans="1:10" ht="15.75">
      <c r="A42" s="1"/>
    </row>
  </sheetData>
  <mergeCells count="18">
    <mergeCell ref="G40:G41"/>
    <mergeCell ref="H40:H41"/>
    <mergeCell ref="I41:J41"/>
    <mergeCell ref="A2:F2"/>
    <mergeCell ref="A9:J9"/>
    <mergeCell ref="A40:A41"/>
    <mergeCell ref="B40:B41"/>
    <mergeCell ref="C40:C41"/>
    <mergeCell ref="D40:D41"/>
    <mergeCell ref="E40:E41"/>
    <mergeCell ref="F40:F41"/>
    <mergeCell ref="A10:A12"/>
    <mergeCell ref="B10:J10"/>
    <mergeCell ref="B11:B12"/>
    <mergeCell ref="C11:D11"/>
    <mergeCell ref="E11:F11"/>
    <mergeCell ref="G11:H11"/>
    <mergeCell ref="I11:J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B892-1672-4C6D-A1BE-8F68584AC5DB}">
  <dimension ref="A2:O43"/>
  <sheetViews>
    <sheetView workbookViewId="0">
      <selection activeCell="L9" sqref="L9"/>
    </sheetView>
  </sheetViews>
  <sheetFormatPr defaultRowHeight="15"/>
  <cols>
    <col min="2" max="2" width="14.28515625" customWidth="1"/>
    <col min="3" max="3" width="21" customWidth="1"/>
    <col min="8" max="8" width="11.85546875" customWidth="1"/>
    <col min="9" max="9" width="12.28515625" customWidth="1"/>
  </cols>
  <sheetData>
    <row r="2" spans="1:11" ht="21" thickBot="1">
      <c r="A2" s="212" t="s">
        <v>235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76.5" customHeight="1" thickBot="1">
      <c r="A3" s="283" t="s">
        <v>236</v>
      </c>
      <c r="B3" s="284" t="s">
        <v>237</v>
      </c>
      <c r="C3" s="285" t="s">
        <v>238</v>
      </c>
      <c r="D3" s="286" t="s">
        <v>239</v>
      </c>
      <c r="E3" s="285" t="s">
        <v>240</v>
      </c>
      <c r="F3" s="285" t="s">
        <v>241</v>
      </c>
      <c r="G3" s="285" t="s">
        <v>242</v>
      </c>
      <c r="H3" s="285" t="s">
        <v>243</v>
      </c>
      <c r="I3" s="285" t="s">
        <v>244</v>
      </c>
      <c r="J3" s="287" t="s">
        <v>245</v>
      </c>
      <c r="K3" s="288" t="s">
        <v>246</v>
      </c>
    </row>
    <row r="4" spans="1:11" ht="15.75">
      <c r="A4" s="213">
        <v>2012</v>
      </c>
      <c r="B4" s="214">
        <v>20</v>
      </c>
      <c r="C4" s="215">
        <v>28</v>
      </c>
      <c r="D4" s="215">
        <v>5</v>
      </c>
      <c r="E4" s="215">
        <v>52</v>
      </c>
      <c r="F4" s="215">
        <v>4</v>
      </c>
      <c r="G4" s="215">
        <v>0</v>
      </c>
      <c r="H4" s="215">
        <v>17</v>
      </c>
      <c r="I4" s="215">
        <v>0</v>
      </c>
      <c r="J4" s="216">
        <f>1108-126</f>
        <v>982</v>
      </c>
      <c r="K4" s="217">
        <f>SUM(B4:J4)</f>
        <v>1108</v>
      </c>
    </row>
    <row r="5" spans="1:11" ht="15.75">
      <c r="A5" s="218">
        <v>2013</v>
      </c>
      <c r="B5" s="219">
        <v>25</v>
      </c>
      <c r="C5" s="220">
        <v>17</v>
      </c>
      <c r="D5" s="220">
        <v>5</v>
      </c>
      <c r="E5" s="220">
        <v>28</v>
      </c>
      <c r="F5" s="220">
        <v>4</v>
      </c>
      <c r="G5" s="220">
        <v>0</v>
      </c>
      <c r="H5" s="220">
        <v>70</v>
      </c>
      <c r="I5" s="220">
        <v>7</v>
      </c>
      <c r="J5" s="216">
        <f>959-156</f>
        <v>803</v>
      </c>
      <c r="K5" s="217">
        <f>SUM(B5:J5)</f>
        <v>959</v>
      </c>
    </row>
    <row r="6" spans="1:11" ht="15.75">
      <c r="A6" s="218">
        <v>2014</v>
      </c>
      <c r="B6" s="219">
        <v>33</v>
      </c>
      <c r="C6" s="220">
        <v>25</v>
      </c>
      <c r="D6" s="220">
        <v>6</v>
      </c>
      <c r="E6" s="220">
        <v>51</v>
      </c>
      <c r="F6" s="220">
        <v>1</v>
      </c>
      <c r="G6" s="220">
        <v>0</v>
      </c>
      <c r="H6" s="220">
        <v>71</v>
      </c>
      <c r="I6" s="220">
        <v>0</v>
      </c>
      <c r="J6" s="216">
        <f>923-187</f>
        <v>736</v>
      </c>
      <c r="K6" s="217">
        <f t="shared" ref="K6:K13" si="0">SUM(B6:J6)</f>
        <v>923</v>
      </c>
    </row>
    <row r="7" spans="1:11" ht="15.75">
      <c r="A7" s="218">
        <v>2015</v>
      </c>
      <c r="B7" s="219">
        <v>8</v>
      </c>
      <c r="C7" s="220">
        <v>8</v>
      </c>
      <c r="D7" s="220">
        <v>12</v>
      </c>
      <c r="E7" s="220">
        <v>46</v>
      </c>
      <c r="F7" s="220">
        <v>1</v>
      </c>
      <c r="G7" s="220">
        <v>0</v>
      </c>
      <c r="H7" s="220">
        <v>73</v>
      </c>
      <c r="I7" s="220">
        <v>1</v>
      </c>
      <c r="J7" s="216">
        <f>735-149</f>
        <v>586</v>
      </c>
      <c r="K7" s="217">
        <f t="shared" si="0"/>
        <v>735</v>
      </c>
    </row>
    <row r="8" spans="1:11" ht="15.75">
      <c r="A8" s="218">
        <v>2016</v>
      </c>
      <c r="B8" s="219">
        <v>17</v>
      </c>
      <c r="C8" s="220">
        <v>7</v>
      </c>
      <c r="D8" s="220">
        <v>7</v>
      </c>
      <c r="E8" s="220">
        <v>48</v>
      </c>
      <c r="F8" s="220">
        <v>1</v>
      </c>
      <c r="G8" s="220">
        <v>0</v>
      </c>
      <c r="H8" s="220">
        <v>75</v>
      </c>
      <c r="I8" s="220">
        <v>1</v>
      </c>
      <c r="J8" s="216">
        <f>635-156</f>
        <v>479</v>
      </c>
      <c r="K8" s="217">
        <f t="shared" si="0"/>
        <v>635</v>
      </c>
    </row>
    <row r="9" spans="1:11" ht="15.75">
      <c r="A9" s="218">
        <v>2017</v>
      </c>
      <c r="B9" s="219">
        <v>40</v>
      </c>
      <c r="C9" s="220">
        <v>27</v>
      </c>
      <c r="D9" s="220">
        <v>5</v>
      </c>
      <c r="E9" s="220">
        <v>44</v>
      </c>
      <c r="F9" s="220">
        <v>2</v>
      </c>
      <c r="G9" s="220">
        <v>0</v>
      </c>
      <c r="H9" s="220">
        <v>71</v>
      </c>
      <c r="I9" s="220">
        <v>4</v>
      </c>
      <c r="J9" s="216">
        <f>661-193</f>
        <v>468</v>
      </c>
      <c r="K9" s="217">
        <f t="shared" si="0"/>
        <v>661</v>
      </c>
    </row>
    <row r="10" spans="1:11" ht="15.75">
      <c r="A10" s="218">
        <v>2018</v>
      </c>
      <c r="B10" s="219">
        <v>5</v>
      </c>
      <c r="C10" s="220">
        <v>15</v>
      </c>
      <c r="D10" s="220">
        <v>5</v>
      </c>
      <c r="E10" s="220">
        <v>53</v>
      </c>
      <c r="F10" s="220">
        <v>2</v>
      </c>
      <c r="G10" s="220">
        <v>0</v>
      </c>
      <c r="H10" s="220">
        <v>74</v>
      </c>
      <c r="I10" s="220">
        <v>3</v>
      </c>
      <c r="J10" s="216">
        <f>644-157</f>
        <v>487</v>
      </c>
      <c r="K10" s="217">
        <f t="shared" si="0"/>
        <v>644</v>
      </c>
    </row>
    <row r="11" spans="1:11" ht="15.75">
      <c r="A11" s="218">
        <v>2019</v>
      </c>
      <c r="B11" s="219">
        <v>17</v>
      </c>
      <c r="C11" s="220">
        <v>10</v>
      </c>
      <c r="D11" s="220">
        <v>8</v>
      </c>
      <c r="E11" s="220">
        <v>50</v>
      </c>
      <c r="F11" s="220">
        <v>0</v>
      </c>
      <c r="G11" s="220">
        <v>0</v>
      </c>
      <c r="H11" s="220">
        <v>59</v>
      </c>
      <c r="I11" s="220">
        <v>2</v>
      </c>
      <c r="J11" s="216">
        <f>606-146</f>
        <v>460</v>
      </c>
      <c r="K11" s="217">
        <f t="shared" si="0"/>
        <v>606</v>
      </c>
    </row>
    <row r="12" spans="1:11" ht="15.75">
      <c r="A12" s="218">
        <v>2020</v>
      </c>
      <c r="B12" s="219">
        <v>4</v>
      </c>
      <c r="C12" s="220">
        <v>11</v>
      </c>
      <c r="D12" s="220">
        <v>5</v>
      </c>
      <c r="E12" s="220">
        <v>50</v>
      </c>
      <c r="F12" s="220">
        <v>1</v>
      </c>
      <c r="G12" s="220">
        <v>0</v>
      </c>
      <c r="H12" s="220">
        <v>82</v>
      </c>
      <c r="I12" s="220">
        <v>0</v>
      </c>
      <c r="J12" s="216">
        <f>362-153</f>
        <v>209</v>
      </c>
      <c r="K12" s="217">
        <f t="shared" si="0"/>
        <v>362</v>
      </c>
    </row>
    <row r="13" spans="1:11" ht="16.5" thickBot="1">
      <c r="A13" s="221">
        <v>2021</v>
      </c>
      <c r="B13" s="222">
        <v>4</v>
      </c>
      <c r="C13" s="223">
        <v>12</v>
      </c>
      <c r="D13" s="223">
        <v>7</v>
      </c>
      <c r="E13" s="223">
        <v>60</v>
      </c>
      <c r="F13" s="223">
        <v>1</v>
      </c>
      <c r="G13" s="223">
        <v>0</v>
      </c>
      <c r="H13" s="223">
        <v>80</v>
      </c>
      <c r="I13" s="223">
        <v>1</v>
      </c>
      <c r="J13" s="224">
        <f>525-165</f>
        <v>360</v>
      </c>
      <c r="K13" s="225">
        <f t="shared" si="0"/>
        <v>525</v>
      </c>
    </row>
    <row r="14" spans="1:11" ht="16.5" thickBot="1">
      <c r="A14" s="226" t="s">
        <v>246</v>
      </c>
      <c r="B14" s="227">
        <f>SUM(B4:B13)</f>
        <v>173</v>
      </c>
      <c r="C14" s="228">
        <f t="shared" ref="C14:K14" si="1">SUM(C4:C13)</f>
        <v>160</v>
      </c>
      <c r="D14" s="228">
        <f t="shared" si="1"/>
        <v>65</v>
      </c>
      <c r="E14" s="228">
        <f t="shared" si="1"/>
        <v>482</v>
      </c>
      <c r="F14" s="228">
        <f t="shared" si="1"/>
        <v>17</v>
      </c>
      <c r="G14" s="228">
        <f t="shared" si="1"/>
        <v>0</v>
      </c>
      <c r="H14" s="228">
        <f t="shared" si="1"/>
        <v>672</v>
      </c>
      <c r="I14" s="228">
        <f t="shared" si="1"/>
        <v>19</v>
      </c>
      <c r="J14" s="229">
        <f t="shared" si="1"/>
        <v>5570</v>
      </c>
      <c r="K14" s="230">
        <f t="shared" si="1"/>
        <v>7158</v>
      </c>
    </row>
    <row r="17" spans="1:15" ht="21" thickBot="1">
      <c r="A17" s="212" t="s">
        <v>247</v>
      </c>
      <c r="B17" s="212"/>
      <c r="C17" s="212"/>
      <c r="D17" s="212"/>
      <c r="E17" s="212"/>
      <c r="F17" s="212"/>
      <c r="G17" s="212"/>
      <c r="H17" s="212"/>
      <c r="I17" s="212"/>
      <c r="J17" s="231"/>
      <c r="K17" s="231"/>
      <c r="L17" s="231"/>
      <c r="M17" s="231"/>
      <c r="N17" s="212"/>
    </row>
    <row r="18" spans="1:15" ht="15.75" thickBot="1">
      <c r="A18" s="232" t="s">
        <v>236</v>
      </c>
      <c r="B18" s="233">
        <v>1</v>
      </c>
      <c r="C18" s="234" t="s">
        <v>248</v>
      </c>
      <c r="D18" s="235" t="s">
        <v>249</v>
      </c>
      <c r="E18" s="236" t="s">
        <v>250</v>
      </c>
      <c r="F18" s="237" t="s">
        <v>251</v>
      </c>
      <c r="G18" s="238" t="s">
        <v>252</v>
      </c>
      <c r="H18" s="238" t="s">
        <v>253</v>
      </c>
      <c r="I18" s="239" t="s">
        <v>254</v>
      </c>
      <c r="J18" s="240" t="s">
        <v>255</v>
      </c>
      <c r="K18" s="241" t="s">
        <v>256</v>
      </c>
      <c r="L18" s="242" t="s">
        <v>257</v>
      </c>
      <c r="M18" s="243" t="s">
        <v>258</v>
      </c>
      <c r="N18" s="244" t="s">
        <v>246</v>
      </c>
    </row>
    <row r="19" spans="1:15" ht="15.75">
      <c r="A19" s="213">
        <v>2012</v>
      </c>
      <c r="B19" s="246">
        <v>283</v>
      </c>
      <c r="C19" s="247">
        <v>202</v>
      </c>
      <c r="D19" s="247">
        <v>90</v>
      </c>
      <c r="E19" s="248">
        <v>500</v>
      </c>
      <c r="F19" s="246">
        <v>12</v>
      </c>
      <c r="G19" s="247">
        <v>7</v>
      </c>
      <c r="H19" s="247">
        <v>1</v>
      </c>
      <c r="I19" s="248">
        <v>0</v>
      </c>
      <c r="J19" s="249">
        <v>175</v>
      </c>
      <c r="K19" s="215">
        <v>166</v>
      </c>
      <c r="L19" s="215">
        <v>0</v>
      </c>
      <c r="M19" s="250">
        <v>0</v>
      </c>
      <c r="N19" s="217">
        <f t="shared" ref="N19:N28" si="2">SUM(B19:M19)</f>
        <v>1436</v>
      </c>
    </row>
    <row r="20" spans="1:15" ht="15.75">
      <c r="A20" s="218">
        <v>2013</v>
      </c>
      <c r="B20" s="252">
        <v>240</v>
      </c>
      <c r="C20" s="220">
        <v>243</v>
      </c>
      <c r="D20" s="220">
        <v>63</v>
      </c>
      <c r="E20" s="253">
        <v>520</v>
      </c>
      <c r="F20" s="252">
        <v>5</v>
      </c>
      <c r="G20" s="220">
        <v>4</v>
      </c>
      <c r="H20" s="220">
        <v>1</v>
      </c>
      <c r="I20" s="253">
        <v>0</v>
      </c>
      <c r="J20" s="252">
        <v>144</v>
      </c>
      <c r="K20" s="220">
        <v>173</v>
      </c>
      <c r="L20" s="220">
        <v>0</v>
      </c>
      <c r="M20" s="250">
        <v>1</v>
      </c>
      <c r="N20" s="217">
        <f t="shared" si="2"/>
        <v>1394</v>
      </c>
    </row>
    <row r="21" spans="1:15" ht="15.75">
      <c r="A21" s="218">
        <v>2014</v>
      </c>
      <c r="B21" s="252">
        <v>200</v>
      </c>
      <c r="C21" s="220">
        <v>318</v>
      </c>
      <c r="D21" s="220">
        <v>63</v>
      </c>
      <c r="E21" s="253">
        <v>613</v>
      </c>
      <c r="F21" s="252">
        <v>5</v>
      </c>
      <c r="G21" s="220">
        <v>4</v>
      </c>
      <c r="H21" s="220">
        <v>1</v>
      </c>
      <c r="I21" s="253">
        <v>2</v>
      </c>
      <c r="J21" s="252">
        <v>91</v>
      </c>
      <c r="K21" s="220">
        <v>96</v>
      </c>
      <c r="L21" s="220">
        <v>1</v>
      </c>
      <c r="M21" s="250">
        <v>4</v>
      </c>
      <c r="N21" s="217">
        <f t="shared" si="2"/>
        <v>1398</v>
      </c>
    </row>
    <row r="22" spans="1:15" ht="15.75">
      <c r="A22" s="218">
        <v>2015</v>
      </c>
      <c r="B22" s="252">
        <v>117</v>
      </c>
      <c r="C22" s="220">
        <v>380</v>
      </c>
      <c r="D22" s="220">
        <v>62</v>
      </c>
      <c r="E22" s="253">
        <v>697</v>
      </c>
      <c r="F22" s="252">
        <v>6</v>
      </c>
      <c r="G22" s="220">
        <v>17</v>
      </c>
      <c r="H22" s="220">
        <v>0</v>
      </c>
      <c r="I22" s="253">
        <v>5</v>
      </c>
      <c r="J22" s="252">
        <v>83</v>
      </c>
      <c r="K22" s="220">
        <v>190</v>
      </c>
      <c r="L22" s="220">
        <v>1</v>
      </c>
      <c r="M22" s="250">
        <v>0</v>
      </c>
      <c r="N22" s="217">
        <f t="shared" si="2"/>
        <v>1558</v>
      </c>
    </row>
    <row r="23" spans="1:15" ht="15.75">
      <c r="A23" s="218">
        <v>2016</v>
      </c>
      <c r="B23" s="252">
        <v>278</v>
      </c>
      <c r="C23" s="220">
        <v>399</v>
      </c>
      <c r="D23" s="220">
        <v>76</v>
      </c>
      <c r="E23" s="253">
        <v>1009</v>
      </c>
      <c r="F23" s="252">
        <v>15</v>
      </c>
      <c r="G23" s="220">
        <v>11</v>
      </c>
      <c r="H23" s="220">
        <v>0</v>
      </c>
      <c r="I23" s="253">
        <v>0</v>
      </c>
      <c r="J23" s="252">
        <v>33</v>
      </c>
      <c r="K23" s="220">
        <v>65</v>
      </c>
      <c r="L23" s="220">
        <v>0</v>
      </c>
      <c r="M23" s="250">
        <v>0</v>
      </c>
      <c r="N23" s="217">
        <f t="shared" si="2"/>
        <v>1886</v>
      </c>
    </row>
    <row r="24" spans="1:15" ht="15.75">
      <c r="A24" s="218">
        <v>2017</v>
      </c>
      <c r="B24" s="252">
        <v>306</v>
      </c>
      <c r="C24" s="220">
        <v>686</v>
      </c>
      <c r="D24" s="220">
        <v>85</v>
      </c>
      <c r="E24" s="253">
        <v>1210</v>
      </c>
      <c r="F24" s="252">
        <v>1</v>
      </c>
      <c r="G24" s="220">
        <v>11</v>
      </c>
      <c r="H24" s="220">
        <v>0</v>
      </c>
      <c r="I24" s="253">
        <v>2</v>
      </c>
      <c r="J24" s="252">
        <v>42</v>
      </c>
      <c r="K24" s="220">
        <v>52</v>
      </c>
      <c r="L24" s="220">
        <v>0</v>
      </c>
      <c r="M24" s="250">
        <v>0</v>
      </c>
      <c r="N24" s="217">
        <f t="shared" si="2"/>
        <v>2395</v>
      </c>
    </row>
    <row r="25" spans="1:15" ht="15.75">
      <c r="A25" s="218">
        <v>2018</v>
      </c>
      <c r="B25" s="252">
        <v>68</v>
      </c>
      <c r="C25" s="220">
        <v>813</v>
      </c>
      <c r="D25" s="220">
        <v>85</v>
      </c>
      <c r="E25" s="253">
        <v>1745</v>
      </c>
      <c r="F25" s="252">
        <v>0</v>
      </c>
      <c r="G25" s="220">
        <v>9</v>
      </c>
      <c r="H25" s="220">
        <v>0</v>
      </c>
      <c r="I25" s="253">
        <v>0</v>
      </c>
      <c r="J25" s="252">
        <v>18</v>
      </c>
      <c r="K25" s="220">
        <v>23</v>
      </c>
      <c r="L25" s="220">
        <v>0</v>
      </c>
      <c r="M25" s="250">
        <v>0</v>
      </c>
      <c r="N25" s="217">
        <f t="shared" si="2"/>
        <v>2761</v>
      </c>
    </row>
    <row r="26" spans="1:15" ht="15.75">
      <c r="A26" s="218">
        <v>2019</v>
      </c>
      <c r="B26" s="252">
        <v>67</v>
      </c>
      <c r="C26" s="220">
        <v>707</v>
      </c>
      <c r="D26" s="220">
        <v>95</v>
      </c>
      <c r="E26" s="253">
        <v>2179</v>
      </c>
      <c r="F26" s="252">
        <v>0</v>
      </c>
      <c r="G26" s="220">
        <v>20</v>
      </c>
      <c r="H26" s="220">
        <v>0</v>
      </c>
      <c r="I26" s="253">
        <v>4</v>
      </c>
      <c r="J26" s="252">
        <v>22</v>
      </c>
      <c r="K26" s="220">
        <v>26</v>
      </c>
      <c r="L26" s="220">
        <v>0</v>
      </c>
      <c r="M26" s="250">
        <v>0</v>
      </c>
      <c r="N26" s="217">
        <f t="shared" si="2"/>
        <v>3120</v>
      </c>
    </row>
    <row r="27" spans="1:15" ht="15.75">
      <c r="A27" s="218">
        <v>2020</v>
      </c>
      <c r="B27" s="252">
        <v>0</v>
      </c>
      <c r="C27" s="220">
        <v>1065</v>
      </c>
      <c r="D27" s="220">
        <v>143</v>
      </c>
      <c r="E27" s="253">
        <v>1781</v>
      </c>
      <c r="F27" s="252">
        <v>0</v>
      </c>
      <c r="G27" s="220">
        <v>20</v>
      </c>
      <c r="H27" s="220">
        <v>0</v>
      </c>
      <c r="I27" s="253">
        <v>3</v>
      </c>
      <c r="J27" s="252">
        <v>22</v>
      </c>
      <c r="K27" s="220">
        <v>11</v>
      </c>
      <c r="L27" s="220">
        <v>0</v>
      </c>
      <c r="M27" s="250">
        <v>0</v>
      </c>
      <c r="N27" s="217">
        <f t="shared" si="2"/>
        <v>3045</v>
      </c>
    </row>
    <row r="28" spans="1:15" ht="16.5" thickBot="1">
      <c r="A28" s="221">
        <v>2021</v>
      </c>
      <c r="B28" s="260">
        <v>0</v>
      </c>
      <c r="C28" s="261">
        <v>1128</v>
      </c>
      <c r="D28" s="261">
        <v>103</v>
      </c>
      <c r="E28" s="262">
        <v>1765</v>
      </c>
      <c r="F28" s="260">
        <v>0</v>
      </c>
      <c r="G28" s="261">
        <v>14</v>
      </c>
      <c r="H28" s="261">
        <v>0</v>
      </c>
      <c r="I28" s="262">
        <v>2</v>
      </c>
      <c r="J28" s="260">
        <v>53</v>
      </c>
      <c r="K28" s="261">
        <v>25</v>
      </c>
      <c r="L28" s="261">
        <v>0</v>
      </c>
      <c r="M28" s="263">
        <v>0</v>
      </c>
      <c r="N28" s="217">
        <f t="shared" si="2"/>
        <v>3090</v>
      </c>
    </row>
    <row r="29" spans="1:15" ht="16.5" thickBot="1">
      <c r="A29" s="226" t="s">
        <v>246</v>
      </c>
      <c r="B29" s="264">
        <f>SUM(B19:B28)</f>
        <v>1559</v>
      </c>
      <c r="C29" s="265">
        <f t="shared" ref="C29:J29" si="3">SUM(C19:C28)</f>
        <v>5941</v>
      </c>
      <c r="D29" s="265">
        <f t="shared" si="3"/>
        <v>865</v>
      </c>
      <c r="E29" s="266">
        <f t="shared" si="3"/>
        <v>12019</v>
      </c>
      <c r="F29" s="264">
        <f t="shared" si="3"/>
        <v>44</v>
      </c>
      <c r="G29" s="265">
        <f t="shared" si="3"/>
        <v>117</v>
      </c>
      <c r="H29" s="265">
        <f t="shared" si="3"/>
        <v>3</v>
      </c>
      <c r="I29" s="266">
        <f t="shared" si="3"/>
        <v>18</v>
      </c>
      <c r="J29" s="264">
        <f t="shared" si="3"/>
        <v>683</v>
      </c>
      <c r="K29" s="267">
        <f>SUM(K19:K28)</f>
        <v>827</v>
      </c>
      <c r="L29" s="267">
        <f>SUM(L19:L28)</f>
        <v>2</v>
      </c>
      <c r="M29" s="266">
        <f>SUM(M19:M28)</f>
        <v>5</v>
      </c>
      <c r="N29" s="230">
        <f>SUM(N19:N28)</f>
        <v>22083</v>
      </c>
    </row>
    <row r="30" spans="1:15" ht="15.75">
      <c r="O30" s="268"/>
    </row>
    <row r="31" spans="1:15" ht="16.5" thickBot="1">
      <c r="A31" s="245" t="s">
        <v>259</v>
      </c>
    </row>
    <row r="32" spans="1:15">
      <c r="A32" s="251">
        <v>1</v>
      </c>
      <c r="B32" s="270" t="s">
        <v>260</v>
      </c>
      <c r="C32" s="270"/>
      <c r="D32" s="270"/>
      <c r="E32" s="271"/>
    </row>
    <row r="33" spans="1:5">
      <c r="A33" s="254" t="s">
        <v>248</v>
      </c>
      <c r="B33" s="272" t="s">
        <v>261</v>
      </c>
      <c r="C33" s="272"/>
      <c r="D33" s="272"/>
      <c r="E33" s="272"/>
    </row>
    <row r="34" spans="1:5">
      <c r="A34" s="254" t="s">
        <v>249</v>
      </c>
      <c r="B34" s="272" t="s">
        <v>262</v>
      </c>
      <c r="C34" s="272"/>
      <c r="D34" s="272"/>
      <c r="E34" s="272"/>
    </row>
    <row r="35" spans="1:5" ht="15.75" thickBot="1">
      <c r="A35" s="255" t="s">
        <v>250</v>
      </c>
      <c r="B35" s="273" t="s">
        <v>263</v>
      </c>
      <c r="C35" s="273"/>
      <c r="D35" s="273"/>
      <c r="E35" s="274"/>
    </row>
    <row r="36" spans="1:5">
      <c r="A36" s="256" t="s">
        <v>251</v>
      </c>
      <c r="B36" s="275" t="s">
        <v>264</v>
      </c>
      <c r="C36" s="275"/>
      <c r="D36" s="275"/>
      <c r="E36" s="276"/>
    </row>
    <row r="37" spans="1:5">
      <c r="A37" s="257" t="s">
        <v>252</v>
      </c>
      <c r="B37" s="277" t="s">
        <v>265</v>
      </c>
      <c r="C37" s="277"/>
      <c r="D37" s="277"/>
      <c r="E37" s="277"/>
    </row>
    <row r="38" spans="1:5">
      <c r="A38" s="257" t="s">
        <v>253</v>
      </c>
      <c r="B38" s="277" t="s">
        <v>266</v>
      </c>
      <c r="C38" s="277"/>
      <c r="D38" s="277"/>
      <c r="E38" s="277"/>
    </row>
    <row r="39" spans="1:5" ht="15.75" thickBot="1">
      <c r="A39" s="258" t="s">
        <v>254</v>
      </c>
      <c r="B39" s="278" t="s">
        <v>267</v>
      </c>
      <c r="C39" s="278"/>
      <c r="D39" s="278"/>
      <c r="E39" s="279"/>
    </row>
    <row r="40" spans="1:5">
      <c r="A40" s="259" t="s">
        <v>255</v>
      </c>
      <c r="B40" s="280" t="s">
        <v>268</v>
      </c>
      <c r="C40" s="280"/>
      <c r="D40" s="280"/>
      <c r="E40" s="280"/>
    </row>
    <row r="41" spans="1:5">
      <c r="A41" s="259" t="s">
        <v>256</v>
      </c>
      <c r="B41" s="280" t="s">
        <v>269</v>
      </c>
      <c r="C41" s="280"/>
      <c r="D41" s="280"/>
      <c r="E41" s="280"/>
    </row>
    <row r="42" spans="1:5">
      <c r="A42" s="259" t="s">
        <v>257</v>
      </c>
      <c r="B42" s="280" t="s">
        <v>270</v>
      </c>
      <c r="C42" s="280"/>
      <c r="D42" s="280"/>
      <c r="E42" s="280"/>
    </row>
    <row r="43" spans="1:5" ht="15.75" thickBot="1">
      <c r="A43" s="269" t="s">
        <v>258</v>
      </c>
      <c r="B43" s="281" t="s">
        <v>271</v>
      </c>
      <c r="C43" s="281"/>
      <c r="D43" s="281"/>
      <c r="E43" s="282"/>
    </row>
  </sheetData>
  <mergeCells count="14">
    <mergeCell ref="B42:E42"/>
    <mergeCell ref="B43:E43"/>
    <mergeCell ref="B36:E36"/>
    <mergeCell ref="B37:E37"/>
    <mergeCell ref="B38:E38"/>
    <mergeCell ref="B39:E39"/>
    <mergeCell ref="B40:E40"/>
    <mergeCell ref="B41:E41"/>
    <mergeCell ref="A2:K2"/>
    <mergeCell ref="A17:N17"/>
    <mergeCell ref="B32:E32"/>
    <mergeCell ref="B33:E33"/>
    <mergeCell ref="B34:E34"/>
    <mergeCell ref="B35:E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AA14-6F48-4605-B829-F10D73537BB8}">
  <dimension ref="A2:K98"/>
  <sheetViews>
    <sheetView topLeftCell="A69" workbookViewId="0">
      <selection activeCell="A78" sqref="A78:K79"/>
    </sheetView>
  </sheetViews>
  <sheetFormatPr defaultRowHeight="15"/>
  <cols>
    <col min="1" max="1" width="11.140625" customWidth="1"/>
  </cols>
  <sheetData>
    <row r="2" spans="1:11" ht="18.75">
      <c r="A2" s="337" t="s">
        <v>272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>
      <c r="A3" s="209"/>
    </row>
    <row r="4" spans="1:11" ht="18.75">
      <c r="A4" s="338" t="s">
        <v>273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5.75" thickBot="1">
      <c r="A5" s="290"/>
    </row>
    <row r="6" spans="1:11">
      <c r="A6" s="296" t="s">
        <v>274</v>
      </c>
      <c r="B6" s="291" t="s">
        <v>174</v>
      </c>
      <c r="C6" s="291" t="s">
        <v>175</v>
      </c>
      <c r="D6" s="291" t="s">
        <v>176</v>
      </c>
      <c r="E6" s="291" t="s">
        <v>177</v>
      </c>
      <c r="F6" s="291" t="s">
        <v>178</v>
      </c>
      <c r="G6" s="291" t="s">
        <v>179</v>
      </c>
      <c r="H6" s="291" t="s">
        <v>180</v>
      </c>
      <c r="I6" s="291" t="s">
        <v>181</v>
      </c>
      <c r="J6" s="291" t="s">
        <v>182</v>
      </c>
      <c r="K6" s="291" t="s">
        <v>183</v>
      </c>
    </row>
    <row r="7" spans="1:11" ht="15.75" thickBot="1">
      <c r="A7" s="297"/>
      <c r="B7" s="292">
        <v>2013</v>
      </c>
      <c r="C7" s="292">
        <v>2014</v>
      </c>
      <c r="D7" s="292">
        <v>2015</v>
      </c>
      <c r="E7" s="292">
        <v>2016</v>
      </c>
      <c r="F7" s="292">
        <v>2017</v>
      </c>
      <c r="G7" s="292">
        <v>2018</v>
      </c>
      <c r="H7" s="292">
        <v>2019</v>
      </c>
      <c r="I7" s="292">
        <v>2020</v>
      </c>
      <c r="J7" s="292">
        <v>2021</v>
      </c>
      <c r="K7" s="292">
        <v>2022</v>
      </c>
    </row>
    <row r="8" spans="1:11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300"/>
    </row>
    <row r="9" spans="1:11" ht="15.75" customHeight="1">
      <c r="A9" s="301" t="s">
        <v>275</v>
      </c>
      <c r="B9" s="302"/>
      <c r="C9" s="302"/>
      <c r="D9" s="302"/>
      <c r="E9" s="302"/>
      <c r="F9" s="302"/>
      <c r="G9" s="302"/>
      <c r="H9" s="302"/>
      <c r="I9" s="302"/>
      <c r="J9" s="302"/>
      <c r="K9" s="303"/>
    </row>
    <row r="10" spans="1:11" ht="15.75" thickBot="1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6"/>
    </row>
    <row r="11" spans="1:11">
      <c r="A11" s="307" t="s">
        <v>276</v>
      </c>
      <c r="B11" s="309">
        <v>6</v>
      </c>
      <c r="C11" s="309">
        <v>12</v>
      </c>
      <c r="D11" s="309">
        <v>27</v>
      </c>
      <c r="E11" s="309">
        <v>32</v>
      </c>
      <c r="F11" s="309">
        <v>39</v>
      </c>
      <c r="G11" s="309">
        <v>41</v>
      </c>
      <c r="H11" s="309">
        <v>39</v>
      </c>
      <c r="I11" s="309">
        <v>27</v>
      </c>
      <c r="J11" s="309">
        <v>32</v>
      </c>
      <c r="K11" s="309">
        <v>33</v>
      </c>
    </row>
    <row r="12" spans="1:11" ht="15.75" thickBot="1">
      <c r="A12" s="308"/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5.75" thickBot="1">
      <c r="A13" s="293" t="s">
        <v>30</v>
      </c>
      <c r="B13" s="294" t="s">
        <v>277</v>
      </c>
      <c r="C13" s="294">
        <v>2</v>
      </c>
      <c r="D13" s="294">
        <v>13</v>
      </c>
      <c r="E13" s="294">
        <v>10</v>
      </c>
      <c r="F13" s="294">
        <v>13</v>
      </c>
      <c r="G13" s="294">
        <v>12</v>
      </c>
      <c r="H13" s="294">
        <v>10</v>
      </c>
      <c r="I13" s="294">
        <v>6</v>
      </c>
      <c r="J13" s="294">
        <v>4</v>
      </c>
      <c r="K13" s="294">
        <v>10</v>
      </c>
    </row>
    <row r="14" spans="1:11" ht="15.75" thickBot="1">
      <c r="A14" s="293" t="s">
        <v>8</v>
      </c>
      <c r="B14" s="294">
        <v>5</v>
      </c>
      <c r="C14" s="294">
        <v>8</v>
      </c>
      <c r="D14" s="294">
        <v>10</v>
      </c>
      <c r="E14" s="294">
        <v>15</v>
      </c>
      <c r="F14" s="294">
        <v>23</v>
      </c>
      <c r="G14" s="294">
        <v>25</v>
      </c>
      <c r="H14" s="294">
        <v>20</v>
      </c>
      <c r="I14" s="294">
        <v>20</v>
      </c>
      <c r="J14" s="294">
        <v>27</v>
      </c>
      <c r="K14" s="294">
        <v>21</v>
      </c>
    </row>
    <row r="15" spans="1:11" ht="15.75" thickBot="1">
      <c r="A15" s="293" t="s">
        <v>22</v>
      </c>
      <c r="B15" s="294" t="s">
        <v>277</v>
      </c>
      <c r="C15" s="294">
        <v>2</v>
      </c>
      <c r="D15" s="294">
        <v>2</v>
      </c>
      <c r="E15" s="294">
        <v>5</v>
      </c>
      <c r="F15" s="294" t="s">
        <v>277</v>
      </c>
      <c r="G15" s="294" t="s">
        <v>277</v>
      </c>
      <c r="H15" s="294" t="s">
        <v>277</v>
      </c>
      <c r="I15" s="294" t="s">
        <v>277</v>
      </c>
      <c r="J15" s="294">
        <v>1</v>
      </c>
      <c r="K15" s="294" t="s">
        <v>277</v>
      </c>
    </row>
    <row r="16" spans="1:11" ht="15.75" thickBot="1">
      <c r="A16" s="293" t="s">
        <v>278</v>
      </c>
      <c r="B16" s="294">
        <v>1</v>
      </c>
      <c r="C16" s="295" t="s">
        <v>277</v>
      </c>
      <c r="D16" s="294">
        <v>2</v>
      </c>
      <c r="E16" s="294">
        <v>2</v>
      </c>
      <c r="F16" s="294">
        <v>3</v>
      </c>
      <c r="G16" s="294">
        <v>4</v>
      </c>
      <c r="H16" s="294">
        <v>9</v>
      </c>
      <c r="I16" s="294">
        <v>1</v>
      </c>
      <c r="J16" s="295" t="s">
        <v>277</v>
      </c>
      <c r="K16" s="294">
        <v>2</v>
      </c>
    </row>
    <row r="17" spans="1:11">
      <c r="A17" s="311"/>
      <c r="B17" s="312"/>
      <c r="C17" s="312"/>
      <c r="D17" s="312"/>
      <c r="E17" s="312"/>
      <c r="F17" s="312"/>
      <c r="G17" s="312"/>
      <c r="H17" s="312"/>
      <c r="I17" s="312"/>
      <c r="J17" s="312"/>
      <c r="K17" s="313"/>
    </row>
    <row r="18" spans="1:11" ht="15.75" customHeight="1">
      <c r="A18" s="314" t="s">
        <v>279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6"/>
    </row>
    <row r="19" spans="1:11" ht="15.75" thickBot="1">
      <c r="A19" s="317"/>
      <c r="B19" s="318"/>
      <c r="C19" s="318"/>
      <c r="D19" s="318"/>
      <c r="E19" s="318"/>
      <c r="F19" s="318"/>
      <c r="G19" s="318"/>
      <c r="H19" s="318"/>
      <c r="I19" s="318"/>
      <c r="J19" s="318"/>
      <c r="K19" s="319"/>
    </row>
    <row r="20" spans="1:11">
      <c r="A20" s="320" t="s">
        <v>276</v>
      </c>
      <c r="B20" s="322">
        <v>24.25</v>
      </c>
      <c r="C20" s="322">
        <v>66</v>
      </c>
      <c r="D20" s="322">
        <v>115.75</v>
      </c>
      <c r="E20" s="322">
        <v>129.25</v>
      </c>
      <c r="F20" s="322">
        <v>161.5</v>
      </c>
      <c r="G20" s="322">
        <v>165.25</v>
      </c>
      <c r="H20" s="322">
        <v>183.75</v>
      </c>
      <c r="I20" s="322">
        <v>155.5</v>
      </c>
      <c r="J20" s="322">
        <v>132.5</v>
      </c>
      <c r="K20" s="322">
        <v>145.5</v>
      </c>
    </row>
    <row r="21" spans="1:11" ht="15.75" thickBot="1">
      <c r="A21" s="321"/>
      <c r="B21" s="323"/>
      <c r="C21" s="323"/>
      <c r="D21" s="323"/>
      <c r="E21" s="323"/>
      <c r="F21" s="323"/>
      <c r="G21" s="323"/>
      <c r="H21" s="323"/>
      <c r="I21" s="323"/>
      <c r="J21" s="323"/>
      <c r="K21" s="323"/>
    </row>
    <row r="22" spans="1:11" ht="15.75" thickBot="1">
      <c r="A22" s="293" t="s">
        <v>30</v>
      </c>
      <c r="B22" s="294" t="s">
        <v>277</v>
      </c>
      <c r="C22" s="294">
        <v>11.25</v>
      </c>
      <c r="D22" s="294">
        <v>62.25</v>
      </c>
      <c r="E22" s="294">
        <v>35</v>
      </c>
      <c r="F22" s="294">
        <v>50</v>
      </c>
      <c r="G22" s="294">
        <v>37.25</v>
      </c>
      <c r="H22" s="294">
        <v>45.25</v>
      </c>
      <c r="I22" s="294">
        <v>35.25</v>
      </c>
      <c r="J22" s="294">
        <v>17</v>
      </c>
      <c r="K22" s="294">
        <v>41</v>
      </c>
    </row>
    <row r="23" spans="1:11" ht="15.75" thickBot="1">
      <c r="A23" s="293" t="s">
        <v>8</v>
      </c>
      <c r="B23" s="294">
        <v>20</v>
      </c>
      <c r="C23" s="294">
        <v>44.75</v>
      </c>
      <c r="D23" s="294">
        <v>37.5</v>
      </c>
      <c r="E23" s="294">
        <v>62.52</v>
      </c>
      <c r="F23" s="294">
        <v>100</v>
      </c>
      <c r="G23" s="294">
        <v>120</v>
      </c>
      <c r="H23" s="294">
        <v>95.25</v>
      </c>
      <c r="I23" s="294">
        <v>115.75</v>
      </c>
      <c r="J23" s="294">
        <v>113</v>
      </c>
      <c r="K23" s="294">
        <v>95.5</v>
      </c>
    </row>
    <row r="24" spans="1:11" ht="15.75" thickBot="1">
      <c r="A24" s="293" t="s">
        <v>22</v>
      </c>
      <c r="B24" s="294" t="s">
        <v>277</v>
      </c>
      <c r="C24" s="294">
        <v>10</v>
      </c>
      <c r="D24" s="294">
        <v>7</v>
      </c>
      <c r="E24" s="294">
        <v>22.75</v>
      </c>
      <c r="F24" s="294" t="s">
        <v>277</v>
      </c>
      <c r="G24" s="294" t="s">
        <v>277</v>
      </c>
      <c r="H24" s="294" t="s">
        <v>277</v>
      </c>
      <c r="I24" s="294" t="s">
        <v>277</v>
      </c>
      <c r="J24" s="294">
        <v>2.5</v>
      </c>
      <c r="K24" s="294" t="s">
        <v>277</v>
      </c>
    </row>
    <row r="25" spans="1:11" ht="15.75" thickBot="1">
      <c r="A25" s="293" t="s">
        <v>278</v>
      </c>
      <c r="B25" s="294">
        <v>4.25</v>
      </c>
      <c r="C25" s="294" t="s">
        <v>277</v>
      </c>
      <c r="D25" s="294">
        <v>9</v>
      </c>
      <c r="E25" s="294">
        <v>9</v>
      </c>
      <c r="F25" s="294">
        <v>11.5</v>
      </c>
      <c r="G25" s="294">
        <v>8</v>
      </c>
      <c r="H25" s="294">
        <v>43.25</v>
      </c>
      <c r="I25" s="294">
        <v>4.5</v>
      </c>
      <c r="J25" s="294" t="s">
        <v>277</v>
      </c>
      <c r="K25" s="294">
        <v>9</v>
      </c>
    </row>
    <row r="26" spans="1:11" ht="15.75">
      <c r="A26" s="209"/>
    </row>
    <row r="27" spans="1:11" ht="15.75">
      <c r="A27" s="209"/>
    </row>
    <row r="28" spans="1:11" ht="18.75">
      <c r="A28" s="338" t="s">
        <v>280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</row>
    <row r="29" spans="1:11" ht="19.5" thickBot="1">
      <c r="A29" s="289" t="s">
        <v>281</v>
      </c>
    </row>
    <row r="30" spans="1:11">
      <c r="A30" s="296" t="s">
        <v>274</v>
      </c>
      <c r="B30" s="291" t="s">
        <v>174</v>
      </c>
      <c r="C30" s="291" t="s">
        <v>175</v>
      </c>
      <c r="D30" s="291" t="s">
        <v>176</v>
      </c>
      <c r="E30" s="291" t="s">
        <v>177</v>
      </c>
      <c r="F30" s="291" t="s">
        <v>178</v>
      </c>
      <c r="G30" s="291" t="s">
        <v>179</v>
      </c>
      <c r="H30" s="291" t="s">
        <v>180</v>
      </c>
      <c r="I30" s="291" t="s">
        <v>181</v>
      </c>
      <c r="J30" s="291" t="s">
        <v>182</v>
      </c>
      <c r="K30" s="291" t="s">
        <v>183</v>
      </c>
    </row>
    <row r="31" spans="1:11" ht="15.75" thickBot="1">
      <c r="A31" s="297"/>
      <c r="B31" s="292">
        <v>2013</v>
      </c>
      <c r="C31" s="292">
        <v>2014</v>
      </c>
      <c r="D31" s="292">
        <v>2015</v>
      </c>
      <c r="E31" s="292">
        <v>2016</v>
      </c>
      <c r="F31" s="292">
        <v>2017</v>
      </c>
      <c r="G31" s="292">
        <v>2018</v>
      </c>
      <c r="H31" s="292">
        <v>2019</v>
      </c>
      <c r="I31" s="292">
        <v>2020</v>
      </c>
      <c r="J31" s="292">
        <v>2021</v>
      </c>
      <c r="K31" s="292">
        <v>2022</v>
      </c>
    </row>
    <row r="32" spans="1:11">
      <c r="A32" s="298"/>
      <c r="B32" s="299"/>
      <c r="C32" s="299"/>
      <c r="D32" s="299"/>
      <c r="E32" s="299"/>
      <c r="F32" s="299"/>
      <c r="G32" s="299"/>
      <c r="H32" s="299"/>
      <c r="I32" s="299"/>
      <c r="J32" s="299"/>
      <c r="K32" s="300"/>
    </row>
    <row r="33" spans="1:11">
      <c r="A33" s="324" t="s">
        <v>282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6"/>
    </row>
    <row r="34" spans="1:11" ht="15.75" thickBot="1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6"/>
    </row>
    <row r="35" spans="1:11">
      <c r="A35" s="307" t="s">
        <v>276</v>
      </c>
      <c r="B35" s="309" t="s">
        <v>277</v>
      </c>
      <c r="C35" s="309" t="s">
        <v>277</v>
      </c>
      <c r="D35" s="309">
        <v>2</v>
      </c>
      <c r="E35" s="309">
        <v>7</v>
      </c>
      <c r="F35" s="309">
        <v>6</v>
      </c>
      <c r="G35" s="309">
        <v>3</v>
      </c>
      <c r="H35" s="309">
        <v>4</v>
      </c>
      <c r="I35" s="309">
        <v>7</v>
      </c>
      <c r="J35" s="309">
        <v>1</v>
      </c>
      <c r="K35" s="309">
        <v>7</v>
      </c>
    </row>
    <row r="36" spans="1:11" ht="15.75" thickBot="1">
      <c r="A36" s="308"/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ht="15.75" thickBot="1">
      <c r="A37" s="293" t="s">
        <v>30</v>
      </c>
      <c r="B37" s="295" t="s">
        <v>277</v>
      </c>
      <c r="C37" s="295" t="s">
        <v>277</v>
      </c>
      <c r="D37" s="294">
        <v>2</v>
      </c>
      <c r="E37" s="294">
        <v>2</v>
      </c>
      <c r="F37" s="294">
        <v>2</v>
      </c>
      <c r="G37" s="294">
        <v>2</v>
      </c>
      <c r="H37" s="294">
        <v>4</v>
      </c>
      <c r="I37" s="294">
        <v>7</v>
      </c>
      <c r="J37" s="294">
        <v>1</v>
      </c>
      <c r="K37" s="294">
        <v>6</v>
      </c>
    </row>
    <row r="38" spans="1:11" ht="15.75" thickBot="1">
      <c r="A38" s="293" t="s">
        <v>8</v>
      </c>
      <c r="B38" s="295" t="s">
        <v>277</v>
      </c>
      <c r="C38" s="295" t="s">
        <v>277</v>
      </c>
      <c r="D38" s="294" t="s">
        <v>277</v>
      </c>
      <c r="E38" s="294">
        <v>2</v>
      </c>
      <c r="F38" s="294">
        <v>1</v>
      </c>
      <c r="G38" s="294" t="s">
        <v>277</v>
      </c>
      <c r="H38" s="294" t="s">
        <v>277</v>
      </c>
      <c r="I38" s="294" t="s">
        <v>277</v>
      </c>
      <c r="J38" s="294" t="s">
        <v>277</v>
      </c>
      <c r="K38" s="294">
        <v>1</v>
      </c>
    </row>
    <row r="39" spans="1:11" ht="15.75" thickBot="1">
      <c r="A39" s="293" t="s">
        <v>22</v>
      </c>
      <c r="B39" s="295" t="s">
        <v>277</v>
      </c>
      <c r="C39" s="295" t="s">
        <v>277</v>
      </c>
      <c r="D39" s="294" t="s">
        <v>277</v>
      </c>
      <c r="E39" s="294" t="s">
        <v>277</v>
      </c>
      <c r="F39" s="294" t="s">
        <v>277</v>
      </c>
      <c r="G39" s="294" t="s">
        <v>277</v>
      </c>
      <c r="H39" s="294" t="s">
        <v>277</v>
      </c>
      <c r="I39" s="294" t="s">
        <v>277</v>
      </c>
      <c r="J39" s="294" t="s">
        <v>277</v>
      </c>
      <c r="K39" s="294" t="s">
        <v>277</v>
      </c>
    </row>
    <row r="40" spans="1:11" ht="15.75" thickBot="1">
      <c r="A40" s="293" t="s">
        <v>278</v>
      </c>
      <c r="B40" s="295" t="s">
        <v>277</v>
      </c>
      <c r="C40" s="295" t="s">
        <v>277</v>
      </c>
      <c r="D40" s="294" t="s">
        <v>277</v>
      </c>
      <c r="E40" s="294">
        <v>3</v>
      </c>
      <c r="F40" s="294">
        <v>3</v>
      </c>
      <c r="G40" s="294">
        <v>1</v>
      </c>
      <c r="H40" s="294" t="s">
        <v>277</v>
      </c>
      <c r="I40" s="294" t="s">
        <v>277</v>
      </c>
      <c r="J40" s="294" t="s">
        <v>277</v>
      </c>
      <c r="K40" s="294" t="s">
        <v>277</v>
      </c>
    </row>
    <row r="41" spans="1:11">
      <c r="A41" s="311"/>
      <c r="B41" s="312"/>
      <c r="C41" s="312"/>
      <c r="D41" s="312"/>
      <c r="E41" s="312"/>
      <c r="F41" s="312"/>
      <c r="G41" s="312"/>
      <c r="H41" s="312"/>
      <c r="I41" s="312"/>
      <c r="J41" s="312"/>
      <c r="K41" s="313"/>
    </row>
    <row r="42" spans="1:11">
      <c r="A42" s="327" t="s">
        <v>283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9"/>
    </row>
    <row r="43" spans="1:11" ht="15.75" thickBot="1">
      <c r="A43" s="317"/>
      <c r="B43" s="318"/>
      <c r="C43" s="318"/>
      <c r="D43" s="318"/>
      <c r="E43" s="318"/>
      <c r="F43" s="318"/>
      <c r="G43" s="318"/>
      <c r="H43" s="318"/>
      <c r="I43" s="318"/>
      <c r="J43" s="318"/>
      <c r="K43" s="319"/>
    </row>
    <row r="44" spans="1:11">
      <c r="A44" s="330" t="s">
        <v>276</v>
      </c>
      <c r="B44" s="332" t="s">
        <v>277</v>
      </c>
      <c r="C44" s="322" t="s">
        <v>277</v>
      </c>
      <c r="D44" s="322">
        <v>8</v>
      </c>
      <c r="E44" s="322">
        <v>24</v>
      </c>
      <c r="F44" s="322">
        <v>27</v>
      </c>
      <c r="G44" s="322">
        <v>24</v>
      </c>
      <c r="H44" s="322">
        <v>28</v>
      </c>
      <c r="I44" s="322">
        <v>39.75</v>
      </c>
      <c r="J44" s="322">
        <v>4.75</v>
      </c>
      <c r="K44" s="322">
        <v>27.5</v>
      </c>
    </row>
    <row r="45" spans="1:11" ht="15.75" thickBot="1">
      <c r="A45" s="331"/>
      <c r="B45" s="333"/>
      <c r="C45" s="323"/>
      <c r="D45" s="323"/>
      <c r="E45" s="323"/>
      <c r="F45" s="323"/>
      <c r="G45" s="323"/>
      <c r="H45" s="323"/>
      <c r="I45" s="323"/>
      <c r="J45" s="323"/>
      <c r="K45" s="323"/>
    </row>
    <row r="46" spans="1:11" ht="15.75" thickBot="1">
      <c r="A46" s="293" t="s">
        <v>30</v>
      </c>
      <c r="B46" s="295" t="s">
        <v>277</v>
      </c>
      <c r="C46" s="295" t="s">
        <v>277</v>
      </c>
      <c r="D46" s="294">
        <v>8</v>
      </c>
      <c r="E46" s="294">
        <v>8</v>
      </c>
      <c r="F46" s="294">
        <v>8</v>
      </c>
      <c r="G46" s="294">
        <v>19</v>
      </c>
      <c r="H46" s="294">
        <v>28</v>
      </c>
      <c r="I46" s="294">
        <v>39.75</v>
      </c>
      <c r="J46" s="294">
        <v>4.75</v>
      </c>
      <c r="K46" s="294">
        <v>25.5</v>
      </c>
    </row>
    <row r="47" spans="1:11" ht="15.75" thickBot="1">
      <c r="A47" s="293" t="s">
        <v>8</v>
      </c>
      <c r="B47" s="295" t="s">
        <v>277</v>
      </c>
      <c r="C47" s="295" t="s">
        <v>277</v>
      </c>
      <c r="D47" s="294" t="s">
        <v>277</v>
      </c>
      <c r="E47" s="294">
        <v>9.25</v>
      </c>
      <c r="F47" s="294">
        <v>4.75</v>
      </c>
      <c r="G47" s="294" t="s">
        <v>277</v>
      </c>
      <c r="H47" s="295" t="s">
        <v>277</v>
      </c>
      <c r="I47" s="295" t="s">
        <v>277</v>
      </c>
      <c r="J47" s="295" t="s">
        <v>277</v>
      </c>
      <c r="K47" s="294">
        <v>2</v>
      </c>
    </row>
    <row r="48" spans="1:11" ht="15.75" thickBot="1">
      <c r="A48" s="293" t="s">
        <v>22</v>
      </c>
      <c r="B48" s="295" t="s">
        <v>277</v>
      </c>
      <c r="C48" s="295" t="s">
        <v>277</v>
      </c>
      <c r="D48" s="294" t="s">
        <v>277</v>
      </c>
      <c r="E48" s="294" t="s">
        <v>277</v>
      </c>
      <c r="F48" s="294" t="s">
        <v>277</v>
      </c>
      <c r="G48" s="294" t="s">
        <v>277</v>
      </c>
      <c r="H48" s="295" t="s">
        <v>277</v>
      </c>
      <c r="I48" s="295" t="s">
        <v>277</v>
      </c>
      <c r="J48" s="295" t="s">
        <v>277</v>
      </c>
      <c r="K48" s="294" t="s">
        <v>277</v>
      </c>
    </row>
    <row r="49" spans="1:11" ht="15.75" thickBot="1">
      <c r="A49" s="293" t="s">
        <v>278</v>
      </c>
      <c r="B49" s="295" t="s">
        <v>277</v>
      </c>
      <c r="C49" s="295" t="s">
        <v>277</v>
      </c>
      <c r="D49" s="294" t="s">
        <v>277</v>
      </c>
      <c r="E49" s="294">
        <v>6.75</v>
      </c>
      <c r="F49" s="294">
        <v>14.25</v>
      </c>
      <c r="G49" s="294">
        <v>5</v>
      </c>
      <c r="H49" s="295" t="s">
        <v>277</v>
      </c>
      <c r="I49" s="295" t="s">
        <v>277</v>
      </c>
      <c r="J49" s="295" t="s">
        <v>277</v>
      </c>
      <c r="K49" s="294" t="s">
        <v>277</v>
      </c>
    </row>
    <row r="50" spans="1:11" ht="15.75">
      <c r="A50" s="209"/>
    </row>
    <row r="51" spans="1:11" ht="18.75">
      <c r="A51" s="289"/>
    </row>
    <row r="52" spans="1:11" ht="18.75">
      <c r="A52" s="338" t="s">
        <v>284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</row>
    <row r="53" spans="1:11" ht="15.75" thickBot="1">
      <c r="A53" s="290"/>
    </row>
    <row r="54" spans="1:11">
      <c r="A54" s="296" t="s">
        <v>274</v>
      </c>
      <c r="B54" s="291" t="s">
        <v>174</v>
      </c>
      <c r="C54" s="291" t="s">
        <v>175</v>
      </c>
      <c r="D54" s="291" t="s">
        <v>176</v>
      </c>
      <c r="E54" s="291" t="s">
        <v>177</v>
      </c>
      <c r="F54" s="291" t="s">
        <v>178</v>
      </c>
      <c r="G54" s="291" t="s">
        <v>179</v>
      </c>
      <c r="H54" s="291" t="s">
        <v>180</v>
      </c>
      <c r="I54" s="291" t="s">
        <v>181</v>
      </c>
      <c r="J54" s="291" t="s">
        <v>182</v>
      </c>
      <c r="K54" s="291" t="s">
        <v>183</v>
      </c>
    </row>
    <row r="55" spans="1:11" ht="15.75" thickBot="1">
      <c r="A55" s="297"/>
      <c r="B55" s="292">
        <v>2013</v>
      </c>
      <c r="C55" s="292">
        <v>2014</v>
      </c>
      <c r="D55" s="292">
        <v>2015</v>
      </c>
      <c r="E55" s="292">
        <v>2016</v>
      </c>
      <c r="F55" s="292">
        <v>2017</v>
      </c>
      <c r="G55" s="292">
        <v>2018</v>
      </c>
      <c r="H55" s="292">
        <v>2019</v>
      </c>
      <c r="I55" s="292">
        <v>2020</v>
      </c>
      <c r="J55" s="292">
        <v>2021</v>
      </c>
      <c r="K55" s="292">
        <v>2022</v>
      </c>
    </row>
    <row r="56" spans="1:11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300"/>
    </row>
    <row r="57" spans="1:11">
      <c r="A57" s="324" t="s">
        <v>285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6"/>
    </row>
    <row r="58" spans="1:11" ht="15.75" thickBot="1">
      <c r="A58" s="334"/>
      <c r="B58" s="335"/>
      <c r="C58" s="335"/>
      <c r="D58" s="335"/>
      <c r="E58" s="335"/>
      <c r="F58" s="335"/>
      <c r="G58" s="335"/>
      <c r="H58" s="335"/>
      <c r="I58" s="335"/>
      <c r="J58" s="335"/>
      <c r="K58" s="336"/>
    </row>
    <row r="59" spans="1:11">
      <c r="A59" s="307" t="s">
        <v>276</v>
      </c>
      <c r="B59" s="309">
        <v>5</v>
      </c>
      <c r="C59" s="309">
        <v>8</v>
      </c>
      <c r="D59" s="309">
        <v>7</v>
      </c>
      <c r="E59" s="309">
        <v>9</v>
      </c>
      <c r="F59" s="309">
        <v>8</v>
      </c>
      <c r="G59" s="309">
        <v>18</v>
      </c>
      <c r="H59" s="309">
        <v>12</v>
      </c>
      <c r="I59" s="309">
        <v>2</v>
      </c>
      <c r="J59" s="309">
        <v>3</v>
      </c>
      <c r="K59" s="309">
        <v>3</v>
      </c>
    </row>
    <row r="60" spans="1:11" ht="15.75" thickBot="1">
      <c r="A60" s="308"/>
      <c r="B60" s="310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ht="15.75" thickBot="1">
      <c r="A61" s="293" t="s">
        <v>30</v>
      </c>
      <c r="B61" s="294">
        <v>1</v>
      </c>
      <c r="C61" s="294">
        <v>3</v>
      </c>
      <c r="D61" s="295">
        <v>3</v>
      </c>
      <c r="E61" s="294">
        <v>6</v>
      </c>
      <c r="F61" s="294">
        <v>2</v>
      </c>
      <c r="G61" s="294">
        <v>5</v>
      </c>
      <c r="H61" s="294">
        <v>5</v>
      </c>
      <c r="I61" s="294">
        <v>1</v>
      </c>
      <c r="J61" s="295" t="s">
        <v>277</v>
      </c>
      <c r="K61" s="295" t="s">
        <v>277</v>
      </c>
    </row>
    <row r="62" spans="1:11" ht="15.75" thickBot="1">
      <c r="A62" s="293" t="s">
        <v>8</v>
      </c>
      <c r="B62" s="294">
        <v>4</v>
      </c>
      <c r="C62" s="294">
        <v>4</v>
      </c>
      <c r="D62" s="295">
        <v>2</v>
      </c>
      <c r="E62" s="294">
        <v>1</v>
      </c>
      <c r="F62" s="294">
        <v>1</v>
      </c>
      <c r="G62" s="294">
        <v>4</v>
      </c>
      <c r="H62" s="294">
        <v>1</v>
      </c>
      <c r="I62" s="294" t="s">
        <v>277</v>
      </c>
      <c r="J62" s="295" t="s">
        <v>277</v>
      </c>
      <c r="K62" s="294">
        <v>1</v>
      </c>
    </row>
    <row r="63" spans="1:11" ht="15.75" thickBot="1">
      <c r="A63" s="293" t="s">
        <v>22</v>
      </c>
      <c r="B63" s="294" t="s">
        <v>277</v>
      </c>
      <c r="C63" s="294" t="s">
        <v>277</v>
      </c>
      <c r="D63" s="295" t="s">
        <v>277</v>
      </c>
      <c r="E63" s="294" t="s">
        <v>277</v>
      </c>
      <c r="F63" s="294">
        <v>1</v>
      </c>
      <c r="G63" s="294" t="s">
        <v>277</v>
      </c>
      <c r="H63" s="294" t="s">
        <v>277</v>
      </c>
      <c r="I63" s="294" t="s">
        <v>277</v>
      </c>
      <c r="J63" s="294">
        <v>1</v>
      </c>
      <c r="K63" s="294">
        <v>1</v>
      </c>
    </row>
    <row r="64" spans="1:11" ht="15.75" thickBot="1">
      <c r="A64" s="293" t="s">
        <v>278</v>
      </c>
      <c r="B64" s="294" t="s">
        <v>277</v>
      </c>
      <c r="C64" s="294">
        <v>1</v>
      </c>
      <c r="D64" s="295">
        <v>2</v>
      </c>
      <c r="E64" s="294">
        <v>2</v>
      </c>
      <c r="F64" s="294">
        <v>4</v>
      </c>
      <c r="G64" s="294">
        <v>9</v>
      </c>
      <c r="H64" s="294">
        <v>6</v>
      </c>
      <c r="I64" s="294">
        <v>1</v>
      </c>
      <c r="J64" s="294">
        <v>2</v>
      </c>
      <c r="K64" s="294">
        <v>1</v>
      </c>
    </row>
    <row r="65" spans="1:11">
      <c r="A65" s="311"/>
      <c r="B65" s="312"/>
      <c r="C65" s="312"/>
      <c r="D65" s="312"/>
      <c r="E65" s="312"/>
      <c r="F65" s="312"/>
      <c r="G65" s="312"/>
      <c r="H65" s="312"/>
      <c r="I65" s="312"/>
      <c r="J65" s="312"/>
      <c r="K65" s="313"/>
    </row>
    <row r="66" spans="1:11">
      <c r="A66" s="327" t="s">
        <v>286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9"/>
    </row>
    <row r="67" spans="1:11" ht="15.75" thickBot="1">
      <c r="A67" s="317"/>
      <c r="B67" s="318"/>
      <c r="C67" s="318"/>
      <c r="D67" s="318"/>
      <c r="E67" s="318"/>
      <c r="F67" s="318"/>
      <c r="G67" s="318"/>
      <c r="H67" s="318"/>
      <c r="I67" s="318"/>
      <c r="J67" s="318"/>
      <c r="K67" s="319"/>
    </row>
    <row r="68" spans="1:11">
      <c r="A68" s="320" t="s">
        <v>276</v>
      </c>
      <c r="B68" s="332">
        <v>28</v>
      </c>
      <c r="C68" s="332">
        <v>60</v>
      </c>
      <c r="D68" s="332">
        <v>57</v>
      </c>
      <c r="E68" s="332">
        <v>67</v>
      </c>
      <c r="F68" s="332">
        <v>141</v>
      </c>
      <c r="G68" s="332">
        <v>87</v>
      </c>
      <c r="H68" s="332">
        <v>80</v>
      </c>
      <c r="I68" s="332">
        <v>7</v>
      </c>
      <c r="J68" s="332">
        <v>65</v>
      </c>
      <c r="K68" s="332">
        <v>26</v>
      </c>
    </row>
    <row r="69" spans="1:11" ht="15.75" thickBot="1">
      <c r="A69" s="321"/>
      <c r="B69" s="333"/>
      <c r="C69" s="333"/>
      <c r="D69" s="333"/>
      <c r="E69" s="333"/>
      <c r="F69" s="333"/>
      <c r="G69" s="333"/>
      <c r="H69" s="333"/>
      <c r="I69" s="333"/>
      <c r="J69" s="333"/>
      <c r="K69" s="333"/>
    </row>
    <row r="70" spans="1:11" ht="15.75" thickBot="1">
      <c r="A70" s="293" t="s">
        <v>30</v>
      </c>
      <c r="B70" s="294">
        <v>4</v>
      </c>
      <c r="C70" s="294">
        <v>35</v>
      </c>
      <c r="D70" s="294">
        <v>25</v>
      </c>
      <c r="E70" s="294">
        <v>52</v>
      </c>
      <c r="F70" s="294">
        <v>4</v>
      </c>
      <c r="G70" s="294">
        <v>26</v>
      </c>
      <c r="H70" s="294">
        <v>50</v>
      </c>
      <c r="I70" s="294">
        <v>2</v>
      </c>
      <c r="J70" s="294" t="s">
        <v>277</v>
      </c>
      <c r="K70" s="294" t="s">
        <v>277</v>
      </c>
    </row>
    <row r="71" spans="1:11" ht="15.75" thickBot="1">
      <c r="A71" s="293" t="s">
        <v>8</v>
      </c>
      <c r="B71" s="294">
        <v>24</v>
      </c>
      <c r="C71" s="294">
        <v>20</v>
      </c>
      <c r="D71" s="294">
        <v>7</v>
      </c>
      <c r="E71" s="294">
        <v>5</v>
      </c>
      <c r="F71" s="294">
        <v>4</v>
      </c>
      <c r="G71" s="294">
        <v>14</v>
      </c>
      <c r="H71" s="294">
        <v>3</v>
      </c>
      <c r="I71" s="294" t="s">
        <v>277</v>
      </c>
      <c r="J71" s="294" t="s">
        <v>277</v>
      </c>
      <c r="K71" s="294">
        <v>5</v>
      </c>
    </row>
    <row r="72" spans="1:11" ht="15.75" thickBot="1">
      <c r="A72" s="293" t="s">
        <v>22</v>
      </c>
      <c r="B72" s="294" t="s">
        <v>277</v>
      </c>
      <c r="C72" s="294" t="s">
        <v>277</v>
      </c>
      <c r="D72" s="294" t="s">
        <v>277</v>
      </c>
      <c r="E72" s="294" t="s">
        <v>277</v>
      </c>
      <c r="F72" s="294">
        <v>14</v>
      </c>
      <c r="G72" s="294" t="s">
        <v>277</v>
      </c>
      <c r="H72" s="294" t="s">
        <v>277</v>
      </c>
      <c r="I72" s="294" t="s">
        <v>277</v>
      </c>
      <c r="J72" s="294">
        <v>57</v>
      </c>
      <c r="K72" s="294">
        <v>15</v>
      </c>
    </row>
    <row r="73" spans="1:11" ht="15.75" thickBot="1">
      <c r="A73" s="293" t="s">
        <v>278</v>
      </c>
      <c r="B73" s="294" t="s">
        <v>277</v>
      </c>
      <c r="C73" s="294">
        <v>5</v>
      </c>
      <c r="D73" s="294">
        <v>25</v>
      </c>
      <c r="E73" s="294">
        <v>10</v>
      </c>
      <c r="F73" s="294">
        <v>119</v>
      </c>
      <c r="G73" s="294">
        <v>47</v>
      </c>
      <c r="H73" s="294">
        <v>27</v>
      </c>
      <c r="I73" s="294">
        <v>5</v>
      </c>
      <c r="J73" s="294">
        <v>8</v>
      </c>
      <c r="K73" s="294">
        <v>6</v>
      </c>
    </row>
    <row r="74" spans="1:11">
      <c r="A74" s="19"/>
    </row>
    <row r="75" spans="1:11">
      <c r="A75" s="19"/>
    </row>
    <row r="76" spans="1:11" ht="18.75">
      <c r="A76" s="338" t="s">
        <v>287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</row>
    <row r="77" spans="1:11" ht="15.75" thickBot="1">
      <c r="A77" s="290"/>
    </row>
    <row r="78" spans="1:11">
      <c r="A78" s="296" t="s">
        <v>274</v>
      </c>
      <c r="B78" s="291" t="s">
        <v>174</v>
      </c>
      <c r="C78" s="291" t="s">
        <v>175</v>
      </c>
      <c r="D78" s="291" t="s">
        <v>176</v>
      </c>
      <c r="E78" s="291" t="s">
        <v>177</v>
      </c>
      <c r="F78" s="291" t="s">
        <v>178</v>
      </c>
      <c r="G78" s="291" t="s">
        <v>179</v>
      </c>
      <c r="H78" s="291" t="s">
        <v>180</v>
      </c>
      <c r="I78" s="291" t="s">
        <v>181</v>
      </c>
      <c r="J78" s="291" t="s">
        <v>182</v>
      </c>
      <c r="K78" s="291" t="s">
        <v>183</v>
      </c>
    </row>
    <row r="79" spans="1:11" ht="15.75" thickBot="1">
      <c r="A79" s="297"/>
      <c r="B79" s="292">
        <v>2013</v>
      </c>
      <c r="C79" s="292">
        <v>2014</v>
      </c>
      <c r="D79" s="292">
        <v>2015</v>
      </c>
      <c r="E79" s="292">
        <v>2016</v>
      </c>
      <c r="F79" s="292">
        <v>2017</v>
      </c>
      <c r="G79" s="292">
        <v>2018</v>
      </c>
      <c r="H79" s="292">
        <v>2019</v>
      </c>
      <c r="I79" s="292">
        <v>2020</v>
      </c>
      <c r="J79" s="292">
        <v>2021</v>
      </c>
      <c r="K79" s="292">
        <v>2022</v>
      </c>
    </row>
    <row r="80" spans="1:11">
      <c r="A80" s="298"/>
      <c r="B80" s="299"/>
      <c r="C80" s="299"/>
      <c r="D80" s="299"/>
      <c r="E80" s="299"/>
      <c r="F80" s="299"/>
      <c r="G80" s="299"/>
      <c r="H80" s="299"/>
      <c r="I80" s="299"/>
      <c r="J80" s="299"/>
      <c r="K80" s="300"/>
    </row>
    <row r="81" spans="1:11">
      <c r="A81" s="324" t="s">
        <v>288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6"/>
    </row>
    <row r="82" spans="1:11" ht="15.75" thickBot="1">
      <c r="A82" s="304"/>
      <c r="B82" s="305"/>
      <c r="C82" s="305"/>
      <c r="D82" s="305"/>
      <c r="E82" s="305"/>
      <c r="F82" s="305"/>
      <c r="G82" s="305"/>
      <c r="H82" s="305"/>
      <c r="I82" s="305"/>
      <c r="J82" s="305"/>
      <c r="K82" s="306"/>
    </row>
    <row r="83" spans="1:11">
      <c r="A83" s="307" t="s">
        <v>276</v>
      </c>
      <c r="B83" s="309">
        <v>3</v>
      </c>
      <c r="C83" s="309">
        <v>4</v>
      </c>
      <c r="D83" s="309">
        <v>3</v>
      </c>
      <c r="E83" s="309">
        <v>7</v>
      </c>
      <c r="F83" s="309">
        <v>8</v>
      </c>
      <c r="G83" s="309">
        <v>11</v>
      </c>
      <c r="H83" s="309">
        <v>4</v>
      </c>
      <c r="I83" s="309">
        <v>3</v>
      </c>
      <c r="J83" s="309">
        <v>1</v>
      </c>
      <c r="K83" s="309">
        <v>8</v>
      </c>
    </row>
    <row r="84" spans="1:11" ht="15.75" thickBot="1">
      <c r="A84" s="308"/>
      <c r="B84" s="310"/>
      <c r="C84" s="310"/>
      <c r="D84" s="310"/>
      <c r="E84" s="310"/>
      <c r="F84" s="310"/>
      <c r="G84" s="310"/>
      <c r="H84" s="310"/>
      <c r="I84" s="310"/>
      <c r="J84" s="310"/>
      <c r="K84" s="310"/>
    </row>
    <row r="85" spans="1:11" ht="15.75" thickBot="1">
      <c r="A85" s="293" t="s">
        <v>30</v>
      </c>
      <c r="B85" s="294">
        <v>1</v>
      </c>
      <c r="C85" s="294">
        <v>2</v>
      </c>
      <c r="D85" s="294">
        <v>2</v>
      </c>
      <c r="E85" s="294">
        <v>1</v>
      </c>
      <c r="F85" s="294">
        <v>4</v>
      </c>
      <c r="G85" s="294">
        <v>4</v>
      </c>
      <c r="H85" s="294">
        <v>1</v>
      </c>
      <c r="I85" s="294">
        <v>3</v>
      </c>
      <c r="J85" s="294" t="s">
        <v>277</v>
      </c>
      <c r="K85" s="295" t="s">
        <v>277</v>
      </c>
    </row>
    <row r="86" spans="1:11" ht="15.75" thickBot="1">
      <c r="A86" s="293" t="s">
        <v>8</v>
      </c>
      <c r="B86" s="294">
        <v>2</v>
      </c>
      <c r="C86" s="294">
        <v>2</v>
      </c>
      <c r="D86" s="294" t="s">
        <v>277</v>
      </c>
      <c r="E86" s="294">
        <v>3</v>
      </c>
      <c r="F86" s="294">
        <v>3</v>
      </c>
      <c r="G86" s="294">
        <v>2</v>
      </c>
      <c r="H86" s="294">
        <v>3</v>
      </c>
      <c r="I86" s="294" t="s">
        <v>277</v>
      </c>
      <c r="J86" s="294" t="s">
        <v>277</v>
      </c>
      <c r="K86" s="294">
        <v>7</v>
      </c>
    </row>
    <row r="87" spans="1:11" ht="15.75" thickBot="1">
      <c r="A87" s="293" t="s">
        <v>22</v>
      </c>
      <c r="B87" s="295" t="s">
        <v>277</v>
      </c>
      <c r="C87" s="294" t="s">
        <v>277</v>
      </c>
      <c r="D87" s="294" t="s">
        <v>277</v>
      </c>
      <c r="E87" s="294" t="s">
        <v>277</v>
      </c>
      <c r="F87" s="294" t="s">
        <v>277</v>
      </c>
      <c r="G87" s="294" t="s">
        <v>277</v>
      </c>
      <c r="H87" s="294" t="s">
        <v>277</v>
      </c>
      <c r="I87" s="294" t="s">
        <v>277</v>
      </c>
      <c r="J87" s="294" t="s">
        <v>277</v>
      </c>
      <c r="K87" s="294" t="s">
        <v>277</v>
      </c>
    </row>
    <row r="88" spans="1:11" ht="15.75" thickBot="1">
      <c r="A88" s="293" t="s">
        <v>278</v>
      </c>
      <c r="B88" s="295" t="s">
        <v>277</v>
      </c>
      <c r="C88" s="294" t="s">
        <v>277</v>
      </c>
      <c r="D88" s="294">
        <v>1</v>
      </c>
      <c r="E88" s="294">
        <v>3</v>
      </c>
      <c r="F88" s="294">
        <v>1</v>
      </c>
      <c r="G88" s="294">
        <v>5</v>
      </c>
      <c r="H88" s="294" t="s">
        <v>277</v>
      </c>
      <c r="I88" s="294" t="s">
        <v>277</v>
      </c>
      <c r="J88" s="294">
        <v>1</v>
      </c>
      <c r="K88" s="294">
        <v>1</v>
      </c>
    </row>
    <row r="89" spans="1:11">
      <c r="A89" s="311"/>
      <c r="B89" s="312"/>
      <c r="C89" s="312"/>
      <c r="D89" s="312"/>
      <c r="E89" s="312"/>
      <c r="F89" s="312"/>
      <c r="G89" s="312"/>
      <c r="H89" s="312"/>
      <c r="I89" s="312"/>
      <c r="J89" s="312"/>
      <c r="K89" s="313"/>
    </row>
    <row r="90" spans="1:11">
      <c r="A90" s="327" t="s">
        <v>289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9"/>
    </row>
    <row r="91" spans="1:11" ht="15.75" thickBot="1">
      <c r="A91" s="317"/>
      <c r="B91" s="318"/>
      <c r="C91" s="318"/>
      <c r="D91" s="318"/>
      <c r="E91" s="318"/>
      <c r="F91" s="318"/>
      <c r="G91" s="318"/>
      <c r="H91" s="318"/>
      <c r="I91" s="318"/>
      <c r="J91" s="318"/>
      <c r="K91" s="319"/>
    </row>
    <row r="92" spans="1:11">
      <c r="A92" s="320" t="s">
        <v>276</v>
      </c>
      <c r="B92" s="332">
        <v>16</v>
      </c>
      <c r="C92" s="332">
        <v>22</v>
      </c>
      <c r="D92" s="332">
        <v>12</v>
      </c>
      <c r="E92" s="332">
        <v>41</v>
      </c>
      <c r="F92" s="332">
        <v>38</v>
      </c>
      <c r="G92" s="332">
        <v>267</v>
      </c>
      <c r="H92" s="332">
        <v>103</v>
      </c>
      <c r="I92" s="332">
        <v>14</v>
      </c>
      <c r="J92" s="332">
        <v>2</v>
      </c>
      <c r="K92" s="332">
        <v>132</v>
      </c>
    </row>
    <row r="93" spans="1:11" ht="15.75" thickBot="1">
      <c r="A93" s="321"/>
      <c r="B93" s="333"/>
      <c r="C93" s="333"/>
      <c r="D93" s="333"/>
      <c r="E93" s="333"/>
      <c r="F93" s="333"/>
      <c r="G93" s="333"/>
      <c r="H93" s="333"/>
      <c r="I93" s="333"/>
      <c r="J93" s="333"/>
      <c r="K93" s="333"/>
    </row>
    <row r="94" spans="1:11" ht="15.75" thickBot="1">
      <c r="A94" s="293" t="s">
        <v>30</v>
      </c>
      <c r="B94" s="294">
        <v>6</v>
      </c>
      <c r="C94" s="294">
        <v>14</v>
      </c>
      <c r="D94" s="294">
        <v>9</v>
      </c>
      <c r="E94" s="294">
        <v>5</v>
      </c>
      <c r="F94" s="294">
        <v>19</v>
      </c>
      <c r="G94" s="294">
        <v>19</v>
      </c>
      <c r="H94" s="294">
        <v>5</v>
      </c>
      <c r="I94" s="294">
        <v>14</v>
      </c>
      <c r="J94" s="294" t="s">
        <v>277</v>
      </c>
      <c r="K94" s="294" t="s">
        <v>277</v>
      </c>
    </row>
    <row r="95" spans="1:11" ht="15.75" thickBot="1">
      <c r="A95" s="293" t="s">
        <v>8</v>
      </c>
      <c r="B95" s="294">
        <v>10</v>
      </c>
      <c r="C95" s="294">
        <v>8</v>
      </c>
      <c r="D95" s="294">
        <v>0</v>
      </c>
      <c r="E95" s="294">
        <v>15</v>
      </c>
      <c r="F95" s="294">
        <v>14</v>
      </c>
      <c r="G95" s="294">
        <v>215</v>
      </c>
      <c r="H95" s="294">
        <v>98</v>
      </c>
      <c r="I95" s="294" t="s">
        <v>277</v>
      </c>
      <c r="J95" s="294" t="s">
        <v>277</v>
      </c>
      <c r="K95" s="294">
        <v>127</v>
      </c>
    </row>
    <row r="96" spans="1:11" ht="15.75" thickBot="1">
      <c r="A96" s="293" t="s">
        <v>22</v>
      </c>
      <c r="B96" s="295" t="s">
        <v>277</v>
      </c>
      <c r="C96" s="295" t="s">
        <v>277</v>
      </c>
      <c r="D96" s="294" t="s">
        <v>277</v>
      </c>
      <c r="E96" s="294" t="s">
        <v>277</v>
      </c>
      <c r="F96" s="294" t="s">
        <v>277</v>
      </c>
      <c r="G96" s="294" t="s">
        <v>277</v>
      </c>
      <c r="H96" s="294" t="s">
        <v>277</v>
      </c>
      <c r="I96" s="294" t="s">
        <v>277</v>
      </c>
      <c r="J96" s="294" t="s">
        <v>277</v>
      </c>
      <c r="K96" s="294" t="s">
        <v>277</v>
      </c>
    </row>
    <row r="97" spans="1:11" ht="15.75" thickBot="1">
      <c r="A97" s="293" t="s">
        <v>278</v>
      </c>
      <c r="B97" s="295" t="s">
        <v>277</v>
      </c>
      <c r="C97" s="295" t="s">
        <v>277</v>
      </c>
      <c r="D97" s="294">
        <v>3</v>
      </c>
      <c r="E97" s="294">
        <v>21</v>
      </c>
      <c r="F97" s="294">
        <v>5</v>
      </c>
      <c r="G97" s="294">
        <v>33</v>
      </c>
      <c r="H97" s="294" t="s">
        <v>277</v>
      </c>
      <c r="I97" s="294" t="s">
        <v>277</v>
      </c>
      <c r="J97" s="294">
        <v>2</v>
      </c>
      <c r="K97" s="294">
        <v>5</v>
      </c>
    </row>
    <row r="98" spans="1:11" ht="18.75">
      <c r="A98" s="289"/>
    </row>
  </sheetData>
  <mergeCells count="121">
    <mergeCell ref="A2:K2"/>
    <mergeCell ref="A4:K4"/>
    <mergeCell ref="A28:K28"/>
    <mergeCell ref="A52:K52"/>
    <mergeCell ref="A76:K76"/>
    <mergeCell ref="F92:F93"/>
    <mergeCell ref="G92:G93"/>
    <mergeCell ref="H92:H93"/>
    <mergeCell ref="I92:I93"/>
    <mergeCell ref="J92:J93"/>
    <mergeCell ref="K92:K93"/>
    <mergeCell ref="J83:J84"/>
    <mergeCell ref="K83:K84"/>
    <mergeCell ref="A89:K89"/>
    <mergeCell ref="A90:K90"/>
    <mergeCell ref="A91:K91"/>
    <mergeCell ref="A92:A93"/>
    <mergeCell ref="B92:B93"/>
    <mergeCell ref="C92:C93"/>
    <mergeCell ref="D92:D93"/>
    <mergeCell ref="E92:E93"/>
    <mergeCell ref="A82:K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I68:I69"/>
    <mergeCell ref="J68:J69"/>
    <mergeCell ref="K68:K69"/>
    <mergeCell ref="A78:A79"/>
    <mergeCell ref="A80:K80"/>
    <mergeCell ref="A81:K81"/>
    <mergeCell ref="A66:K66"/>
    <mergeCell ref="A67:K67"/>
    <mergeCell ref="A68:A69"/>
    <mergeCell ref="B68:B69"/>
    <mergeCell ref="C68:C69"/>
    <mergeCell ref="D68:D69"/>
    <mergeCell ref="E68:E69"/>
    <mergeCell ref="F68:F69"/>
    <mergeCell ref="G68:G69"/>
    <mergeCell ref="H68:H69"/>
    <mergeCell ref="G59:G60"/>
    <mergeCell ref="H59:H60"/>
    <mergeCell ref="I59:I60"/>
    <mergeCell ref="J59:J60"/>
    <mergeCell ref="K59:K60"/>
    <mergeCell ref="A65:K65"/>
    <mergeCell ref="A54:A55"/>
    <mergeCell ref="A56:K56"/>
    <mergeCell ref="A57:K57"/>
    <mergeCell ref="A58:K58"/>
    <mergeCell ref="A59:A60"/>
    <mergeCell ref="B59:B60"/>
    <mergeCell ref="C59:C60"/>
    <mergeCell ref="D59:D60"/>
    <mergeCell ref="E59:E60"/>
    <mergeCell ref="F59:F60"/>
    <mergeCell ref="F44:F45"/>
    <mergeCell ref="G44:G45"/>
    <mergeCell ref="H44:H45"/>
    <mergeCell ref="I44:I45"/>
    <mergeCell ref="J44:J45"/>
    <mergeCell ref="K44:K45"/>
    <mergeCell ref="J35:J36"/>
    <mergeCell ref="K35:K36"/>
    <mergeCell ref="A41:K41"/>
    <mergeCell ref="A42:K42"/>
    <mergeCell ref="A43:K43"/>
    <mergeCell ref="A44:A45"/>
    <mergeCell ref="B44:B45"/>
    <mergeCell ref="C44:C45"/>
    <mergeCell ref="D44:D45"/>
    <mergeCell ref="E44:E45"/>
    <mergeCell ref="A34: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I20:I21"/>
    <mergeCell ref="J20:J21"/>
    <mergeCell ref="K20:K21"/>
    <mergeCell ref="A30:A31"/>
    <mergeCell ref="A32:K32"/>
    <mergeCell ref="A33:K33"/>
    <mergeCell ref="A18:K18"/>
    <mergeCell ref="A19:K19"/>
    <mergeCell ref="A20:A21"/>
    <mergeCell ref="B20:B21"/>
    <mergeCell ref="C20:C21"/>
    <mergeCell ref="D20:D21"/>
    <mergeCell ref="E20:E21"/>
    <mergeCell ref="F20:F21"/>
    <mergeCell ref="G20:G21"/>
    <mergeCell ref="H20:H21"/>
    <mergeCell ref="G11:G12"/>
    <mergeCell ref="H11:H12"/>
    <mergeCell ref="I11:I12"/>
    <mergeCell ref="J11:J12"/>
    <mergeCell ref="K11:K12"/>
    <mergeCell ref="A17:K17"/>
    <mergeCell ref="A6:A7"/>
    <mergeCell ref="A8:K8"/>
    <mergeCell ref="A9:K9"/>
    <mergeCell ref="A10:K10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3F6B-1EA2-40C5-AC72-5A2314AE4623}">
  <dimension ref="A2:A21"/>
  <sheetViews>
    <sheetView workbookViewId="0">
      <selection activeCell="A25" sqref="A25"/>
    </sheetView>
  </sheetViews>
  <sheetFormatPr defaultRowHeight="15"/>
  <cols>
    <col min="1" max="1" width="112.7109375" customWidth="1"/>
  </cols>
  <sheetData>
    <row r="2" spans="1:1">
      <c r="A2" s="339" t="s">
        <v>290</v>
      </c>
    </row>
    <row r="3" spans="1:1" ht="45">
      <c r="A3" s="340" t="s">
        <v>291</v>
      </c>
    </row>
    <row r="4" spans="1:1">
      <c r="A4" s="340" t="s">
        <v>292</v>
      </c>
    </row>
    <row r="5" spans="1:1" ht="15.75">
      <c r="A5" s="341" t="s">
        <v>293</v>
      </c>
    </row>
    <row r="6" spans="1:1" ht="15.75">
      <c r="A6" s="341" t="s">
        <v>294</v>
      </c>
    </row>
    <row r="7" spans="1:1" ht="31.5">
      <c r="A7" s="341" t="s">
        <v>295</v>
      </c>
    </row>
    <row r="8" spans="1:1" ht="15.75">
      <c r="A8" s="341" t="s">
        <v>296</v>
      </c>
    </row>
    <row r="9" spans="1:1" ht="15.75">
      <c r="A9" s="341" t="s">
        <v>297</v>
      </c>
    </row>
    <row r="10" spans="1:1" ht="15.75">
      <c r="A10" s="341" t="s">
        <v>298</v>
      </c>
    </row>
    <row r="11" spans="1:1" ht="15.75">
      <c r="A11" s="341" t="s">
        <v>299</v>
      </c>
    </row>
    <row r="12" spans="1:1" ht="15.75">
      <c r="A12" s="341" t="s">
        <v>300</v>
      </c>
    </row>
    <row r="13" spans="1:1">
      <c r="A13" s="172"/>
    </row>
    <row r="14" spans="1:1">
      <c r="A14" s="342" t="s">
        <v>301</v>
      </c>
    </row>
    <row r="15" spans="1:1">
      <c r="A15" s="342" t="s">
        <v>302</v>
      </c>
    </row>
    <row r="16" spans="1:1">
      <c r="A16" s="342" t="s">
        <v>303</v>
      </c>
    </row>
    <row r="17" spans="1:1">
      <c r="A17" s="342" t="s">
        <v>304</v>
      </c>
    </row>
    <row r="18" spans="1:1">
      <c r="A18" s="342" t="s">
        <v>305</v>
      </c>
    </row>
    <row r="19" spans="1:1" ht="30">
      <c r="A19" s="342" t="s">
        <v>306</v>
      </c>
    </row>
    <row r="20" spans="1:1">
      <c r="A20" s="342" t="s">
        <v>307</v>
      </c>
    </row>
    <row r="21" spans="1:1">
      <c r="A21" s="342" t="s">
        <v>308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591E-ED5A-49AD-A372-DD58BB6997F1}">
  <dimension ref="A2:J2"/>
  <sheetViews>
    <sheetView workbookViewId="0">
      <selection activeCell="J14" sqref="J14"/>
    </sheetView>
  </sheetViews>
  <sheetFormatPr defaultRowHeight="15"/>
  <sheetData>
    <row r="2" spans="1:10">
      <c r="A2" s="343" t="s">
        <v>309</v>
      </c>
      <c r="B2" s="343"/>
      <c r="C2" s="343"/>
      <c r="D2" s="343"/>
      <c r="E2" s="343"/>
      <c r="F2" s="343"/>
      <c r="G2" s="343"/>
      <c r="H2" s="343"/>
      <c r="I2" s="343"/>
      <c r="J2" s="343"/>
    </row>
  </sheetData>
  <mergeCells count="1">
    <mergeCell ref="A2:J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66DF-E04A-404D-B688-51281A732517}">
  <dimension ref="A2:G169"/>
  <sheetViews>
    <sheetView workbookViewId="0">
      <selection activeCell="A120" sqref="A120:G120"/>
    </sheetView>
  </sheetViews>
  <sheetFormatPr defaultRowHeight="15"/>
  <cols>
    <col min="1" max="1" width="73.85546875" customWidth="1"/>
    <col min="2" max="7" width="18.140625" customWidth="1"/>
  </cols>
  <sheetData>
    <row r="2" spans="1:7" ht="15.75">
      <c r="A2" s="344" t="s">
        <v>310</v>
      </c>
      <c r="B2" s="345"/>
      <c r="C2" s="345"/>
      <c r="D2" s="345"/>
      <c r="E2" s="345"/>
      <c r="F2" s="345"/>
      <c r="G2" s="345"/>
    </row>
    <row r="3" spans="1:7">
      <c r="A3" s="345"/>
      <c r="B3" s="345"/>
      <c r="C3" s="345"/>
      <c r="D3" s="345"/>
      <c r="E3" s="345"/>
      <c r="F3" s="345"/>
      <c r="G3" s="345"/>
    </row>
    <row r="4" spans="1:7">
      <c r="A4" s="345"/>
      <c r="B4" s="345"/>
      <c r="C4" s="345"/>
      <c r="D4" s="345"/>
      <c r="E4" s="345"/>
      <c r="F4" s="345"/>
      <c r="G4" s="345"/>
    </row>
    <row r="5" spans="1:7">
      <c r="A5" s="346" t="s">
        <v>311</v>
      </c>
      <c r="B5" s="345"/>
      <c r="C5" s="345"/>
      <c r="D5" s="345"/>
      <c r="E5" s="345"/>
      <c r="F5" s="345"/>
      <c r="G5" s="345"/>
    </row>
    <row r="6" spans="1:7">
      <c r="A6" s="345"/>
      <c r="B6" s="345"/>
      <c r="C6" s="345"/>
      <c r="D6" s="345"/>
      <c r="E6" s="345"/>
      <c r="F6" s="345"/>
      <c r="G6" s="345"/>
    </row>
    <row r="7" spans="1:7">
      <c r="A7" s="345"/>
      <c r="B7" s="345"/>
      <c r="C7" s="345"/>
      <c r="D7" s="345"/>
      <c r="E7" s="345"/>
      <c r="F7" s="345"/>
      <c r="G7" s="345"/>
    </row>
    <row r="8" spans="1:7">
      <c r="A8" s="347" t="s">
        <v>312</v>
      </c>
      <c r="B8" s="345"/>
      <c r="C8" s="345"/>
      <c r="D8" s="345"/>
      <c r="E8" s="345"/>
      <c r="F8" s="345"/>
      <c r="G8" s="345"/>
    </row>
    <row r="9" spans="1:7">
      <c r="A9" s="347" t="s">
        <v>313</v>
      </c>
      <c r="B9" s="345"/>
      <c r="C9" s="345"/>
      <c r="D9" s="345"/>
      <c r="E9" s="345"/>
      <c r="F9" s="345"/>
      <c r="G9" s="345"/>
    </row>
    <row r="10" spans="1:7">
      <c r="A10" s="348" t="s">
        <v>314</v>
      </c>
      <c r="B10" s="345"/>
      <c r="C10" s="345"/>
      <c r="D10" s="345"/>
      <c r="E10" s="345"/>
      <c r="F10" s="345"/>
      <c r="G10" s="345"/>
    </row>
    <row r="11" spans="1:7">
      <c r="A11" s="345"/>
      <c r="B11" s="345"/>
      <c r="C11" s="345"/>
      <c r="D11" s="345"/>
      <c r="E11" s="345"/>
      <c r="F11" s="345"/>
      <c r="G11" s="345"/>
    </row>
    <row r="12" spans="1:7">
      <c r="A12" s="345"/>
      <c r="B12" s="345"/>
      <c r="C12" s="345"/>
      <c r="D12" s="345"/>
      <c r="E12" s="345"/>
      <c r="F12" s="345"/>
      <c r="G12" s="345"/>
    </row>
    <row r="13" spans="1:7">
      <c r="A13" s="347" t="s">
        <v>315</v>
      </c>
      <c r="B13" s="345"/>
      <c r="C13" s="345"/>
      <c r="D13" s="345"/>
      <c r="E13" s="345"/>
      <c r="F13" s="345"/>
      <c r="G13" s="345"/>
    </row>
    <row r="14" spans="1:7">
      <c r="A14" s="349" t="s">
        <v>316</v>
      </c>
      <c r="B14" s="345"/>
      <c r="C14" s="345"/>
      <c r="D14" s="345"/>
      <c r="E14" s="345"/>
      <c r="F14" s="345"/>
      <c r="G14" s="345"/>
    </row>
    <row r="15" spans="1:7">
      <c r="A15" s="345"/>
      <c r="B15" s="345"/>
      <c r="C15" s="345"/>
      <c r="D15" s="345"/>
      <c r="E15" s="345"/>
      <c r="F15" s="345"/>
      <c r="G15" s="345"/>
    </row>
    <row r="16" spans="1:7" ht="15.75" thickBot="1">
      <c r="A16" s="345"/>
      <c r="B16" s="345"/>
      <c r="C16" s="345"/>
      <c r="D16" s="345"/>
      <c r="E16" s="345"/>
      <c r="F16" s="345"/>
      <c r="G16" s="345"/>
    </row>
    <row r="17" spans="1:7" ht="15.75" thickBot="1">
      <c r="A17" s="350" t="s">
        <v>317</v>
      </c>
      <c r="B17" s="351" t="s">
        <v>318</v>
      </c>
      <c r="C17" s="352"/>
      <c r="D17" s="353" t="s">
        <v>319</v>
      </c>
      <c r="E17" s="352"/>
      <c r="F17" s="353" t="s">
        <v>320</v>
      </c>
      <c r="G17" s="352"/>
    </row>
    <row r="18" spans="1:7" ht="15.75" thickBot="1">
      <c r="A18" s="354"/>
      <c r="B18" s="355" t="s">
        <v>246</v>
      </c>
      <c r="C18" s="356" t="s">
        <v>321</v>
      </c>
      <c r="D18" s="355" t="s">
        <v>246</v>
      </c>
      <c r="E18" s="357" t="s">
        <v>321</v>
      </c>
      <c r="F18" s="355" t="s">
        <v>246</v>
      </c>
      <c r="G18" s="357" t="s">
        <v>321</v>
      </c>
    </row>
    <row r="19" spans="1:7" ht="15.75" thickBot="1">
      <c r="A19" s="358"/>
      <c r="B19" s="359"/>
      <c r="C19" s="356" t="s">
        <v>322</v>
      </c>
      <c r="D19" s="359"/>
      <c r="E19" s="356" t="s">
        <v>322</v>
      </c>
      <c r="F19" s="359"/>
      <c r="G19" s="357" t="s">
        <v>322</v>
      </c>
    </row>
    <row r="20" spans="1:7" ht="15.75" thickBot="1">
      <c r="A20" s="360" t="s">
        <v>163</v>
      </c>
      <c r="B20" s="361">
        <v>1</v>
      </c>
      <c r="C20" s="361">
        <v>1</v>
      </c>
      <c r="D20" s="361">
        <v>1</v>
      </c>
      <c r="E20" s="361">
        <v>1</v>
      </c>
      <c r="F20" s="361">
        <v>0</v>
      </c>
      <c r="G20" s="362">
        <v>0</v>
      </c>
    </row>
    <row r="21" spans="1:7" ht="15.75" thickBot="1">
      <c r="A21" s="360" t="s">
        <v>323</v>
      </c>
      <c r="B21" s="361">
        <v>53</v>
      </c>
      <c r="C21" s="361">
        <v>37</v>
      </c>
      <c r="D21" s="361">
        <v>305</v>
      </c>
      <c r="E21" s="361">
        <v>216</v>
      </c>
      <c r="F21" s="361">
        <v>0</v>
      </c>
      <c r="G21" s="362">
        <v>0</v>
      </c>
    </row>
    <row r="22" spans="1:7" ht="15.75" thickBot="1">
      <c r="A22" s="360" t="s">
        <v>324</v>
      </c>
      <c r="B22" s="361">
        <v>16</v>
      </c>
      <c r="C22" s="361">
        <v>15</v>
      </c>
      <c r="D22" s="361">
        <v>106</v>
      </c>
      <c r="E22" s="361">
        <v>84</v>
      </c>
      <c r="F22" s="361">
        <v>0</v>
      </c>
      <c r="G22" s="362">
        <v>0</v>
      </c>
    </row>
    <row r="23" spans="1:7" ht="15.75" thickBot="1">
      <c r="A23" s="360" t="s">
        <v>325</v>
      </c>
      <c r="B23" s="361">
        <v>85</v>
      </c>
      <c r="C23" s="361">
        <v>66</v>
      </c>
      <c r="D23" s="361">
        <v>156</v>
      </c>
      <c r="E23" s="361">
        <v>113</v>
      </c>
      <c r="F23" s="361">
        <v>0</v>
      </c>
      <c r="G23" s="362">
        <v>0</v>
      </c>
    </row>
    <row r="24" spans="1:7" ht="15.75" thickBot="1">
      <c r="A24" s="360" t="s">
        <v>326</v>
      </c>
      <c r="B24" s="361">
        <v>30</v>
      </c>
      <c r="C24" s="361">
        <v>22</v>
      </c>
      <c r="D24" s="361">
        <v>69</v>
      </c>
      <c r="E24" s="361">
        <v>47</v>
      </c>
      <c r="F24" s="361">
        <v>0</v>
      </c>
      <c r="G24" s="362">
        <v>0</v>
      </c>
    </row>
    <row r="25" spans="1:7" ht="15.75" thickBot="1">
      <c r="A25" s="360" t="s">
        <v>327</v>
      </c>
      <c r="B25" s="361">
        <v>44</v>
      </c>
      <c r="C25" s="361">
        <v>33</v>
      </c>
      <c r="D25" s="361">
        <v>24</v>
      </c>
      <c r="E25" s="361">
        <v>20</v>
      </c>
      <c r="F25" s="361">
        <v>0</v>
      </c>
      <c r="G25" s="362">
        <v>0</v>
      </c>
    </row>
    <row r="26" spans="1:7" ht="15.75" thickBot="1">
      <c r="A26" s="360" t="s">
        <v>328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2">
        <v>0</v>
      </c>
    </row>
    <row r="27" spans="1:7" ht="15.75" thickBot="1">
      <c r="A27" s="360" t="s">
        <v>329</v>
      </c>
      <c r="B27" s="361">
        <v>1</v>
      </c>
      <c r="C27" s="361">
        <v>0</v>
      </c>
      <c r="D27" s="361">
        <v>0</v>
      </c>
      <c r="E27" s="361">
        <v>0</v>
      </c>
      <c r="F27" s="361">
        <v>0</v>
      </c>
      <c r="G27" s="362">
        <v>0</v>
      </c>
    </row>
    <row r="28" spans="1:7" ht="15.75" thickBot="1">
      <c r="A28" s="360" t="s">
        <v>330</v>
      </c>
      <c r="B28" s="361">
        <v>17</v>
      </c>
      <c r="C28" s="361">
        <v>7</v>
      </c>
      <c r="D28" s="361">
        <v>21</v>
      </c>
      <c r="E28" s="361">
        <v>12</v>
      </c>
      <c r="F28" s="361">
        <v>0</v>
      </c>
      <c r="G28" s="362">
        <v>0</v>
      </c>
    </row>
    <row r="29" spans="1:7" ht="15.75" thickBot="1">
      <c r="A29" s="360" t="s">
        <v>331</v>
      </c>
      <c r="B29" s="361">
        <v>2</v>
      </c>
      <c r="C29" s="361">
        <v>0</v>
      </c>
      <c r="D29" s="361">
        <v>1</v>
      </c>
      <c r="E29" s="361">
        <v>1</v>
      </c>
      <c r="F29" s="361">
        <v>0</v>
      </c>
      <c r="G29" s="362">
        <v>0</v>
      </c>
    </row>
    <row r="30" spans="1:7" ht="15.75" thickBot="1">
      <c r="A30" s="360" t="s">
        <v>332</v>
      </c>
      <c r="B30" s="361">
        <v>12</v>
      </c>
      <c r="C30" s="361">
        <v>8</v>
      </c>
      <c r="D30" s="361">
        <v>18</v>
      </c>
      <c r="E30" s="361">
        <v>13</v>
      </c>
      <c r="F30" s="361">
        <v>0</v>
      </c>
      <c r="G30" s="362">
        <v>0</v>
      </c>
    </row>
    <row r="31" spans="1:7" ht="15.75" thickBot="1">
      <c r="A31" s="363" t="s">
        <v>333</v>
      </c>
      <c r="B31" s="364">
        <v>27</v>
      </c>
      <c r="C31" s="364">
        <v>21</v>
      </c>
      <c r="D31" s="364">
        <v>9</v>
      </c>
      <c r="E31" s="364">
        <v>5</v>
      </c>
      <c r="F31" s="364">
        <v>0</v>
      </c>
      <c r="G31" s="365">
        <v>0</v>
      </c>
    </row>
    <row r="32" spans="1:7" ht="15.75" thickBot="1">
      <c r="A32" s="360" t="s">
        <v>334</v>
      </c>
      <c r="B32" s="361">
        <v>11</v>
      </c>
      <c r="C32" s="361">
        <v>6</v>
      </c>
      <c r="D32" s="361">
        <v>2</v>
      </c>
      <c r="E32" s="361">
        <v>2</v>
      </c>
      <c r="F32" s="361">
        <v>0</v>
      </c>
      <c r="G32" s="362">
        <v>0</v>
      </c>
    </row>
    <row r="33" spans="1:7" ht="15.75" thickBot="1">
      <c r="A33" s="360" t="s">
        <v>335</v>
      </c>
      <c r="B33" s="361">
        <v>14</v>
      </c>
      <c r="C33" s="361">
        <v>12</v>
      </c>
      <c r="D33" s="361">
        <v>20</v>
      </c>
      <c r="E33" s="361">
        <v>18</v>
      </c>
      <c r="F33" s="361">
        <v>0</v>
      </c>
      <c r="G33" s="362">
        <v>0</v>
      </c>
    </row>
    <row r="34" spans="1:7" ht="15.75" thickBot="1">
      <c r="A34" s="360" t="s">
        <v>336</v>
      </c>
      <c r="B34" s="361">
        <v>47</v>
      </c>
      <c r="C34" s="361">
        <v>39</v>
      </c>
      <c r="D34" s="361">
        <v>121</v>
      </c>
      <c r="E34" s="361">
        <v>89</v>
      </c>
      <c r="F34" s="361">
        <v>0</v>
      </c>
      <c r="G34" s="362">
        <v>0</v>
      </c>
    </row>
    <row r="35" spans="1:7" ht="15.75" thickBot="1">
      <c r="A35" s="360" t="s">
        <v>337</v>
      </c>
      <c r="B35" s="361">
        <v>39</v>
      </c>
      <c r="C35" s="361">
        <v>27</v>
      </c>
      <c r="D35" s="361">
        <v>79</v>
      </c>
      <c r="E35" s="361">
        <v>55</v>
      </c>
      <c r="F35" s="361">
        <v>0</v>
      </c>
      <c r="G35" s="362">
        <v>0</v>
      </c>
    </row>
    <row r="36" spans="1:7" ht="15.75" thickBot="1">
      <c r="A36" s="360" t="s">
        <v>338</v>
      </c>
      <c r="B36" s="361">
        <v>29</v>
      </c>
      <c r="C36" s="361">
        <v>29</v>
      </c>
      <c r="D36" s="361">
        <v>53</v>
      </c>
      <c r="E36" s="361">
        <v>40</v>
      </c>
      <c r="F36" s="361">
        <v>0</v>
      </c>
      <c r="G36" s="362">
        <v>0</v>
      </c>
    </row>
    <row r="37" spans="1:7" ht="15.75" thickBot="1">
      <c r="A37" s="360" t="s">
        <v>339</v>
      </c>
      <c r="B37" s="361">
        <v>17</v>
      </c>
      <c r="C37" s="361">
        <v>5</v>
      </c>
      <c r="D37" s="361">
        <v>121</v>
      </c>
      <c r="E37" s="361">
        <v>56</v>
      </c>
      <c r="F37" s="361">
        <v>0</v>
      </c>
      <c r="G37" s="362">
        <v>0</v>
      </c>
    </row>
    <row r="38" spans="1:7" ht="15.75" thickBot="1">
      <c r="A38" s="360" t="s">
        <v>340</v>
      </c>
      <c r="B38" s="361">
        <v>31</v>
      </c>
      <c r="C38" s="361">
        <v>7</v>
      </c>
      <c r="D38" s="361">
        <v>163</v>
      </c>
      <c r="E38" s="361">
        <v>69</v>
      </c>
      <c r="F38" s="361">
        <v>0</v>
      </c>
      <c r="G38" s="362">
        <v>0</v>
      </c>
    </row>
    <row r="39" spans="1:7" ht="15.75" thickBot="1">
      <c r="A39" s="360" t="s">
        <v>341</v>
      </c>
      <c r="B39" s="361">
        <v>5</v>
      </c>
      <c r="C39" s="361">
        <v>5</v>
      </c>
      <c r="D39" s="361">
        <v>1</v>
      </c>
      <c r="E39" s="361">
        <v>1</v>
      </c>
      <c r="F39" s="361">
        <v>0</v>
      </c>
      <c r="G39" s="362">
        <v>0</v>
      </c>
    </row>
    <row r="40" spans="1:7" ht="15.75" thickBot="1">
      <c r="A40" s="360" t="s">
        <v>342</v>
      </c>
      <c r="B40" s="361">
        <v>26</v>
      </c>
      <c r="C40" s="361">
        <v>13</v>
      </c>
      <c r="D40" s="361">
        <v>167</v>
      </c>
      <c r="E40" s="361">
        <v>72</v>
      </c>
      <c r="F40" s="361">
        <v>0</v>
      </c>
      <c r="G40" s="362">
        <v>0</v>
      </c>
    </row>
    <row r="41" spans="1:7" ht="15.75" thickBot="1">
      <c r="A41" s="360" t="s">
        <v>343</v>
      </c>
      <c r="B41" s="361">
        <v>16</v>
      </c>
      <c r="C41" s="361">
        <v>15</v>
      </c>
      <c r="D41" s="361">
        <v>19</v>
      </c>
      <c r="E41" s="361">
        <v>8</v>
      </c>
      <c r="F41" s="361">
        <v>0</v>
      </c>
      <c r="G41" s="362">
        <v>0</v>
      </c>
    </row>
    <row r="42" spans="1:7" ht="15.75" thickBot="1">
      <c r="A42" s="360" t="s">
        <v>344</v>
      </c>
      <c r="B42" s="361">
        <v>31</v>
      </c>
      <c r="C42" s="361">
        <v>18</v>
      </c>
      <c r="D42" s="361">
        <v>143</v>
      </c>
      <c r="E42" s="361">
        <v>91</v>
      </c>
      <c r="F42" s="361">
        <v>0</v>
      </c>
      <c r="G42" s="362">
        <v>0</v>
      </c>
    </row>
    <row r="43" spans="1:7" ht="15.75" thickBot="1">
      <c r="A43" s="360" t="s">
        <v>345</v>
      </c>
      <c r="B43" s="361">
        <v>0</v>
      </c>
      <c r="C43" s="361">
        <v>0</v>
      </c>
      <c r="D43" s="361">
        <v>0</v>
      </c>
      <c r="E43" s="361">
        <v>0</v>
      </c>
      <c r="F43" s="361">
        <v>0</v>
      </c>
      <c r="G43" s="362">
        <v>0</v>
      </c>
    </row>
    <row r="44" spans="1:7" ht="15.75" thickBot="1">
      <c r="A44" s="360" t="s">
        <v>346</v>
      </c>
      <c r="B44" s="361">
        <v>2</v>
      </c>
      <c r="C44" s="361">
        <v>2</v>
      </c>
      <c r="D44" s="361">
        <v>13</v>
      </c>
      <c r="E44" s="361">
        <v>9</v>
      </c>
      <c r="F44" s="361">
        <v>0</v>
      </c>
      <c r="G44" s="362">
        <v>0</v>
      </c>
    </row>
    <row r="45" spans="1:7" ht="15.75" thickBot="1">
      <c r="A45" s="360" t="s">
        <v>347</v>
      </c>
      <c r="B45" s="361">
        <v>1</v>
      </c>
      <c r="C45" s="361">
        <v>0</v>
      </c>
      <c r="D45" s="361">
        <v>5</v>
      </c>
      <c r="E45" s="361">
        <v>5</v>
      </c>
      <c r="F45" s="361">
        <v>0</v>
      </c>
      <c r="G45" s="362">
        <v>0</v>
      </c>
    </row>
    <row r="46" spans="1:7" ht="15.75" thickBot="1">
      <c r="A46" s="360" t="s">
        <v>348</v>
      </c>
      <c r="B46" s="361">
        <v>2</v>
      </c>
      <c r="C46" s="361">
        <v>0</v>
      </c>
      <c r="D46" s="361">
        <v>0</v>
      </c>
      <c r="E46" s="361">
        <v>0</v>
      </c>
      <c r="F46" s="361">
        <v>0</v>
      </c>
      <c r="G46" s="362">
        <v>0</v>
      </c>
    </row>
    <row r="47" spans="1:7" ht="15.75" thickBot="1">
      <c r="A47" s="360" t="s">
        <v>349</v>
      </c>
      <c r="B47" s="361">
        <v>0</v>
      </c>
      <c r="C47" s="361">
        <v>0</v>
      </c>
      <c r="D47" s="361">
        <v>2</v>
      </c>
      <c r="E47" s="361">
        <v>0</v>
      </c>
      <c r="F47" s="361">
        <v>0</v>
      </c>
      <c r="G47" s="362">
        <v>0</v>
      </c>
    </row>
    <row r="48" spans="1:7" ht="15.75" thickBot="1">
      <c r="A48" s="360" t="s">
        <v>350</v>
      </c>
      <c r="B48" s="361">
        <v>28</v>
      </c>
      <c r="C48" s="361">
        <v>18</v>
      </c>
      <c r="D48" s="361">
        <v>132</v>
      </c>
      <c r="E48" s="361">
        <v>79</v>
      </c>
      <c r="F48" s="361">
        <v>0</v>
      </c>
      <c r="G48" s="362">
        <v>0</v>
      </c>
    </row>
    <row r="49" spans="1:7" ht="15.75" thickBot="1">
      <c r="A49" s="360" t="s">
        <v>351</v>
      </c>
      <c r="B49" s="361">
        <v>14</v>
      </c>
      <c r="C49" s="361">
        <v>8</v>
      </c>
      <c r="D49" s="361">
        <v>55</v>
      </c>
      <c r="E49" s="361">
        <v>26</v>
      </c>
      <c r="F49" s="361">
        <v>0</v>
      </c>
      <c r="G49" s="362">
        <v>0</v>
      </c>
    </row>
    <row r="50" spans="1:7" ht="15.75" thickBot="1">
      <c r="A50" s="360" t="s">
        <v>352</v>
      </c>
      <c r="B50" s="361">
        <v>4</v>
      </c>
      <c r="C50" s="361">
        <v>2</v>
      </c>
      <c r="D50" s="361">
        <v>8</v>
      </c>
      <c r="E50" s="361">
        <v>6</v>
      </c>
      <c r="F50" s="361">
        <v>0</v>
      </c>
      <c r="G50" s="362">
        <v>0</v>
      </c>
    </row>
    <row r="51" spans="1:7" ht="15.75" thickBot="1">
      <c r="A51" s="360" t="s">
        <v>353</v>
      </c>
      <c r="B51" s="361">
        <v>4</v>
      </c>
      <c r="C51" s="361">
        <v>4</v>
      </c>
      <c r="D51" s="361">
        <v>21</v>
      </c>
      <c r="E51" s="361">
        <v>15</v>
      </c>
      <c r="F51" s="361">
        <v>0</v>
      </c>
      <c r="G51" s="362">
        <v>0</v>
      </c>
    </row>
    <row r="52" spans="1:7" ht="15.75" thickBot="1">
      <c r="A52" s="360" t="s">
        <v>354</v>
      </c>
      <c r="B52" s="361">
        <v>7</v>
      </c>
      <c r="C52" s="361">
        <v>5</v>
      </c>
      <c r="D52" s="361">
        <v>13</v>
      </c>
      <c r="E52" s="361">
        <v>10</v>
      </c>
      <c r="F52" s="361">
        <v>0</v>
      </c>
      <c r="G52" s="362">
        <v>0</v>
      </c>
    </row>
    <row r="53" spans="1:7" ht="15.75" thickBot="1">
      <c r="A53" s="360" t="s">
        <v>355</v>
      </c>
      <c r="B53" s="361">
        <v>0</v>
      </c>
      <c r="C53" s="361">
        <v>0</v>
      </c>
      <c r="D53" s="361">
        <v>0</v>
      </c>
      <c r="E53" s="361">
        <v>0</v>
      </c>
      <c r="F53" s="361">
        <v>0</v>
      </c>
      <c r="G53" s="362">
        <v>0</v>
      </c>
    </row>
    <row r="54" spans="1:7" ht="15.75" thickBot="1">
      <c r="A54" s="360" t="s">
        <v>356</v>
      </c>
      <c r="B54" s="361">
        <v>0</v>
      </c>
      <c r="C54" s="361">
        <v>0</v>
      </c>
      <c r="D54" s="361">
        <v>0</v>
      </c>
      <c r="E54" s="361">
        <v>0</v>
      </c>
      <c r="F54" s="361">
        <v>0</v>
      </c>
      <c r="G54" s="362">
        <v>0</v>
      </c>
    </row>
    <row r="55" spans="1:7" ht="15.75" thickBot="1">
      <c r="A55" s="360" t="s">
        <v>357</v>
      </c>
      <c r="B55" s="361">
        <v>0</v>
      </c>
      <c r="C55" s="361">
        <v>0</v>
      </c>
      <c r="D55" s="361">
        <v>0</v>
      </c>
      <c r="E55" s="361">
        <v>0</v>
      </c>
      <c r="F55" s="361">
        <v>0</v>
      </c>
      <c r="G55" s="362">
        <v>0</v>
      </c>
    </row>
    <row r="56" spans="1:7" ht="15.75" thickBot="1">
      <c r="A56" s="360" t="s">
        <v>358</v>
      </c>
      <c r="B56" s="361">
        <v>3</v>
      </c>
      <c r="C56" s="361">
        <v>1</v>
      </c>
      <c r="D56" s="361">
        <v>27</v>
      </c>
      <c r="E56" s="361">
        <v>12</v>
      </c>
      <c r="F56" s="361">
        <v>0</v>
      </c>
      <c r="G56" s="362">
        <v>0</v>
      </c>
    </row>
    <row r="57" spans="1:7" ht="15.75" thickBot="1">
      <c r="A57" s="360" t="s">
        <v>359</v>
      </c>
      <c r="B57" s="361">
        <v>0</v>
      </c>
      <c r="C57" s="361">
        <v>0</v>
      </c>
      <c r="D57" s="361">
        <v>17</v>
      </c>
      <c r="E57" s="361">
        <v>5</v>
      </c>
      <c r="F57" s="361">
        <v>0</v>
      </c>
      <c r="G57" s="362">
        <v>0</v>
      </c>
    </row>
    <row r="58" spans="1:7" ht="15.75" thickBot="1">
      <c r="A58" s="360" t="s">
        <v>360</v>
      </c>
      <c r="B58" s="361">
        <v>104</v>
      </c>
      <c r="C58" s="361">
        <v>75</v>
      </c>
      <c r="D58" s="361">
        <v>180</v>
      </c>
      <c r="E58" s="361">
        <v>105</v>
      </c>
      <c r="F58" s="361">
        <v>2</v>
      </c>
      <c r="G58" s="362">
        <v>2</v>
      </c>
    </row>
    <row r="59" spans="1:7" ht="15.75" thickBot="1">
      <c r="A59" s="366" t="s">
        <v>246</v>
      </c>
      <c r="B59" s="367">
        <v>723</v>
      </c>
      <c r="C59" s="367">
        <v>501</v>
      </c>
      <c r="D59" s="367">
        <v>2072</v>
      </c>
      <c r="E59" s="367">
        <v>1285</v>
      </c>
      <c r="F59" s="367">
        <v>2</v>
      </c>
      <c r="G59" s="368">
        <v>2</v>
      </c>
    </row>
    <row r="63" spans="1:7">
      <c r="A63" s="347" t="s">
        <v>312</v>
      </c>
      <c r="B63" s="345"/>
      <c r="C63" s="345"/>
      <c r="D63" s="345"/>
      <c r="E63" s="345"/>
      <c r="F63" s="345"/>
      <c r="G63" s="345"/>
    </row>
    <row r="64" spans="1:7">
      <c r="A64" s="347" t="s">
        <v>313</v>
      </c>
      <c r="B64" s="345"/>
      <c r="C64" s="345"/>
      <c r="D64" s="345"/>
      <c r="E64" s="345"/>
      <c r="F64" s="345"/>
      <c r="G64" s="345"/>
    </row>
    <row r="65" spans="1:7">
      <c r="A65" s="348" t="s">
        <v>361</v>
      </c>
      <c r="B65" s="345"/>
      <c r="C65" s="345"/>
      <c r="D65" s="345"/>
      <c r="E65" s="345"/>
      <c r="F65" s="345"/>
      <c r="G65" s="345"/>
    </row>
    <row r="66" spans="1:7">
      <c r="A66" s="345"/>
      <c r="B66" s="345"/>
      <c r="C66" s="345"/>
      <c r="D66" s="345"/>
      <c r="E66" s="345"/>
      <c r="F66" s="345"/>
      <c r="G66" s="345"/>
    </row>
    <row r="67" spans="1:7">
      <c r="A67" s="345"/>
      <c r="B67" s="345"/>
      <c r="C67" s="345"/>
      <c r="D67" s="345"/>
      <c r="E67" s="345"/>
      <c r="F67" s="345"/>
      <c r="G67" s="345"/>
    </row>
    <row r="68" spans="1:7">
      <c r="A68" s="347" t="s">
        <v>362</v>
      </c>
      <c r="B68" s="345"/>
      <c r="C68" s="345"/>
      <c r="D68" s="345"/>
      <c r="E68" s="345"/>
      <c r="F68" s="345"/>
      <c r="G68" s="345"/>
    </row>
    <row r="69" spans="1:7">
      <c r="A69" s="349" t="s">
        <v>316</v>
      </c>
      <c r="B69" s="345"/>
      <c r="C69" s="345"/>
      <c r="D69" s="345"/>
      <c r="E69" s="345"/>
      <c r="F69" s="345"/>
      <c r="G69" s="345"/>
    </row>
    <row r="70" spans="1:7">
      <c r="A70" s="345"/>
      <c r="B70" s="345"/>
      <c r="C70" s="345"/>
      <c r="D70" s="345"/>
      <c r="E70" s="345"/>
      <c r="F70" s="345"/>
      <c r="G70" s="345"/>
    </row>
    <row r="71" spans="1:7" ht="15.75" thickBot="1">
      <c r="A71" s="345"/>
      <c r="B71" s="345"/>
      <c r="C71" s="345"/>
      <c r="D71" s="345"/>
      <c r="E71" s="345"/>
      <c r="F71" s="345"/>
      <c r="G71" s="345"/>
    </row>
    <row r="72" spans="1:7" ht="15.75" thickBot="1">
      <c r="A72" s="350" t="s">
        <v>317</v>
      </c>
      <c r="B72" s="351" t="s">
        <v>318</v>
      </c>
      <c r="C72" s="352"/>
      <c r="D72" s="353" t="s">
        <v>319</v>
      </c>
      <c r="E72" s="352"/>
      <c r="F72" s="353" t="s">
        <v>320</v>
      </c>
      <c r="G72" s="352"/>
    </row>
    <row r="73" spans="1:7" ht="15.75" thickBot="1">
      <c r="A73" s="354"/>
      <c r="B73" s="355" t="s">
        <v>246</v>
      </c>
      <c r="C73" s="356" t="s">
        <v>321</v>
      </c>
      <c r="D73" s="355" t="s">
        <v>246</v>
      </c>
      <c r="E73" s="357" t="s">
        <v>321</v>
      </c>
      <c r="F73" s="355" t="s">
        <v>246</v>
      </c>
      <c r="G73" s="357" t="s">
        <v>321</v>
      </c>
    </row>
    <row r="74" spans="1:7" ht="15.75" thickBot="1">
      <c r="A74" s="358"/>
      <c r="B74" s="359"/>
      <c r="C74" s="356" t="s">
        <v>322</v>
      </c>
      <c r="D74" s="359"/>
      <c r="E74" s="356" t="s">
        <v>322</v>
      </c>
      <c r="F74" s="359"/>
      <c r="G74" s="357" t="s">
        <v>322</v>
      </c>
    </row>
    <row r="75" spans="1:7" ht="15.75" thickBot="1">
      <c r="A75" s="360" t="s">
        <v>163</v>
      </c>
      <c r="B75" s="361">
        <v>2</v>
      </c>
      <c r="C75" s="361">
        <v>2</v>
      </c>
      <c r="D75" s="361">
        <v>2</v>
      </c>
      <c r="E75" s="361">
        <v>2</v>
      </c>
      <c r="F75" s="361">
        <v>0</v>
      </c>
      <c r="G75" s="362">
        <v>0</v>
      </c>
    </row>
    <row r="76" spans="1:7" ht="15.75" thickBot="1">
      <c r="A76" s="360" t="s">
        <v>323</v>
      </c>
      <c r="B76" s="361">
        <v>67</v>
      </c>
      <c r="C76" s="361">
        <v>49</v>
      </c>
      <c r="D76" s="361">
        <v>412</v>
      </c>
      <c r="E76" s="361">
        <v>297</v>
      </c>
      <c r="F76" s="361">
        <v>0</v>
      </c>
      <c r="G76" s="362">
        <v>0</v>
      </c>
    </row>
    <row r="77" spans="1:7" ht="15.75" thickBot="1">
      <c r="A77" s="360" t="s">
        <v>324</v>
      </c>
      <c r="B77" s="361">
        <v>23</v>
      </c>
      <c r="C77" s="361">
        <v>19</v>
      </c>
      <c r="D77" s="361">
        <v>133</v>
      </c>
      <c r="E77" s="361">
        <v>110</v>
      </c>
      <c r="F77" s="361">
        <v>0</v>
      </c>
      <c r="G77" s="362">
        <v>0</v>
      </c>
    </row>
    <row r="78" spans="1:7" ht="15.75" thickBot="1">
      <c r="A78" s="360" t="s">
        <v>325</v>
      </c>
      <c r="B78" s="361">
        <v>79</v>
      </c>
      <c r="C78" s="361">
        <v>60</v>
      </c>
      <c r="D78" s="361">
        <v>194</v>
      </c>
      <c r="E78" s="361">
        <v>125</v>
      </c>
      <c r="F78" s="361">
        <v>0</v>
      </c>
      <c r="G78" s="362">
        <v>0</v>
      </c>
    </row>
    <row r="79" spans="1:7" ht="15.75" thickBot="1">
      <c r="A79" s="360" t="s">
        <v>326</v>
      </c>
      <c r="B79" s="361">
        <v>49</v>
      </c>
      <c r="C79" s="361">
        <v>36</v>
      </c>
      <c r="D79" s="361">
        <v>113</v>
      </c>
      <c r="E79" s="361">
        <v>78</v>
      </c>
      <c r="F79" s="361">
        <v>0</v>
      </c>
      <c r="G79" s="362">
        <v>0</v>
      </c>
    </row>
    <row r="80" spans="1:7" ht="15.75" thickBot="1">
      <c r="A80" s="360" t="s">
        <v>327</v>
      </c>
      <c r="B80" s="361">
        <v>23</v>
      </c>
      <c r="C80" s="361">
        <v>20</v>
      </c>
      <c r="D80" s="361">
        <v>25</v>
      </c>
      <c r="E80" s="361">
        <v>19</v>
      </c>
      <c r="F80" s="361">
        <v>0</v>
      </c>
      <c r="G80" s="362">
        <v>0</v>
      </c>
    </row>
    <row r="81" spans="1:7" ht="15.75" thickBot="1">
      <c r="A81" s="360" t="s">
        <v>328</v>
      </c>
      <c r="B81" s="361">
        <v>0</v>
      </c>
      <c r="C81" s="361">
        <v>0</v>
      </c>
      <c r="D81" s="361">
        <v>0</v>
      </c>
      <c r="E81" s="361">
        <v>0</v>
      </c>
      <c r="F81" s="361">
        <v>0</v>
      </c>
      <c r="G81" s="362">
        <v>0</v>
      </c>
    </row>
    <row r="82" spans="1:7" ht="15.75" thickBot="1">
      <c r="A82" s="360" t="s">
        <v>329</v>
      </c>
      <c r="B82" s="361">
        <v>0</v>
      </c>
      <c r="C82" s="361">
        <v>0</v>
      </c>
      <c r="D82" s="361">
        <v>0</v>
      </c>
      <c r="E82" s="361">
        <v>0</v>
      </c>
      <c r="F82" s="361">
        <v>0</v>
      </c>
      <c r="G82" s="362">
        <v>0</v>
      </c>
    </row>
    <row r="83" spans="1:7" ht="15.75" thickBot="1">
      <c r="A83" s="360" t="s">
        <v>330</v>
      </c>
      <c r="B83" s="361">
        <v>18</v>
      </c>
      <c r="C83" s="361">
        <v>11</v>
      </c>
      <c r="D83" s="361">
        <v>24</v>
      </c>
      <c r="E83" s="361">
        <v>11</v>
      </c>
      <c r="F83" s="361">
        <v>0</v>
      </c>
      <c r="G83" s="362">
        <v>0</v>
      </c>
    </row>
    <row r="84" spans="1:7" ht="15.75" thickBot="1">
      <c r="A84" s="360" t="s">
        <v>331</v>
      </c>
      <c r="B84" s="361">
        <v>2</v>
      </c>
      <c r="C84" s="361">
        <v>0</v>
      </c>
      <c r="D84" s="361">
        <v>2</v>
      </c>
      <c r="E84" s="361">
        <v>1</v>
      </c>
      <c r="F84" s="361">
        <v>0</v>
      </c>
      <c r="G84" s="362">
        <v>0</v>
      </c>
    </row>
    <row r="85" spans="1:7" ht="15.75" thickBot="1">
      <c r="A85" s="360" t="s">
        <v>332</v>
      </c>
      <c r="B85" s="361">
        <v>16</v>
      </c>
      <c r="C85" s="361">
        <v>8</v>
      </c>
      <c r="D85" s="361">
        <v>20</v>
      </c>
      <c r="E85" s="361">
        <v>13</v>
      </c>
      <c r="F85" s="361">
        <v>0</v>
      </c>
      <c r="G85" s="362">
        <v>0</v>
      </c>
    </row>
    <row r="86" spans="1:7" ht="15.75" thickBot="1">
      <c r="A86" s="363" t="s">
        <v>333</v>
      </c>
      <c r="B86" s="364">
        <v>16</v>
      </c>
      <c r="C86" s="364">
        <v>15</v>
      </c>
      <c r="D86" s="364">
        <v>12</v>
      </c>
      <c r="E86" s="364">
        <v>9</v>
      </c>
      <c r="F86" s="364">
        <v>0</v>
      </c>
      <c r="G86" s="365">
        <v>0</v>
      </c>
    </row>
    <row r="87" spans="1:7" ht="15.75" thickBot="1">
      <c r="A87" s="360" t="s">
        <v>334</v>
      </c>
      <c r="B87" s="361">
        <v>16</v>
      </c>
      <c r="C87" s="361">
        <v>11</v>
      </c>
      <c r="D87" s="361">
        <v>6</v>
      </c>
      <c r="E87" s="361">
        <v>4</v>
      </c>
      <c r="F87" s="361">
        <v>0</v>
      </c>
      <c r="G87" s="362">
        <v>0</v>
      </c>
    </row>
    <row r="88" spans="1:7" ht="15.75" thickBot="1">
      <c r="A88" s="360" t="s">
        <v>335</v>
      </c>
      <c r="B88" s="361">
        <v>13</v>
      </c>
      <c r="C88" s="361">
        <v>10</v>
      </c>
      <c r="D88" s="361">
        <v>27</v>
      </c>
      <c r="E88" s="361">
        <v>24</v>
      </c>
      <c r="F88" s="361">
        <v>1</v>
      </c>
      <c r="G88" s="362">
        <v>1</v>
      </c>
    </row>
    <row r="89" spans="1:7" ht="15.75" thickBot="1">
      <c r="A89" s="360" t="s">
        <v>336</v>
      </c>
      <c r="B89" s="361">
        <v>38</v>
      </c>
      <c r="C89" s="361">
        <v>32</v>
      </c>
      <c r="D89" s="361">
        <v>144</v>
      </c>
      <c r="E89" s="361">
        <v>115</v>
      </c>
      <c r="F89" s="361">
        <v>0</v>
      </c>
      <c r="G89" s="362">
        <v>0</v>
      </c>
    </row>
    <row r="90" spans="1:7" ht="15.75" thickBot="1">
      <c r="A90" s="360" t="s">
        <v>337</v>
      </c>
      <c r="B90" s="361">
        <v>39</v>
      </c>
      <c r="C90" s="361">
        <v>27</v>
      </c>
      <c r="D90" s="361">
        <v>172</v>
      </c>
      <c r="E90" s="361">
        <v>120</v>
      </c>
      <c r="F90" s="361">
        <v>0</v>
      </c>
      <c r="G90" s="362">
        <v>0</v>
      </c>
    </row>
    <row r="91" spans="1:7" ht="15.75" thickBot="1">
      <c r="A91" s="360" t="s">
        <v>338</v>
      </c>
      <c r="B91" s="361">
        <v>29</v>
      </c>
      <c r="C91" s="361">
        <v>27</v>
      </c>
      <c r="D91" s="361">
        <v>64</v>
      </c>
      <c r="E91" s="361">
        <v>53</v>
      </c>
      <c r="F91" s="361">
        <v>0</v>
      </c>
      <c r="G91" s="362">
        <v>0</v>
      </c>
    </row>
    <row r="92" spans="1:7" ht="15.75" thickBot="1">
      <c r="A92" s="360" t="s">
        <v>339</v>
      </c>
      <c r="B92" s="361">
        <v>27</v>
      </c>
      <c r="C92" s="361">
        <v>8</v>
      </c>
      <c r="D92" s="361">
        <v>164</v>
      </c>
      <c r="E92" s="361">
        <v>62</v>
      </c>
      <c r="F92" s="361">
        <v>1</v>
      </c>
      <c r="G92" s="362">
        <v>1</v>
      </c>
    </row>
    <row r="93" spans="1:7" ht="15.75" thickBot="1">
      <c r="A93" s="360" t="s">
        <v>340</v>
      </c>
      <c r="B93" s="361">
        <v>24</v>
      </c>
      <c r="C93" s="361">
        <v>7</v>
      </c>
      <c r="D93" s="361">
        <v>226</v>
      </c>
      <c r="E93" s="361">
        <v>81</v>
      </c>
      <c r="F93" s="361">
        <v>0</v>
      </c>
      <c r="G93" s="362">
        <v>0</v>
      </c>
    </row>
    <row r="94" spans="1:7" ht="15.75" thickBot="1">
      <c r="A94" s="360" t="s">
        <v>341</v>
      </c>
      <c r="B94" s="361">
        <v>0</v>
      </c>
      <c r="C94" s="361">
        <v>0</v>
      </c>
      <c r="D94" s="361">
        <v>2</v>
      </c>
      <c r="E94" s="361">
        <v>2</v>
      </c>
      <c r="F94" s="361">
        <v>0</v>
      </c>
      <c r="G94" s="362">
        <v>0</v>
      </c>
    </row>
    <row r="95" spans="1:7" ht="15.75" thickBot="1">
      <c r="A95" s="360" t="s">
        <v>342</v>
      </c>
      <c r="B95" s="361">
        <v>42</v>
      </c>
      <c r="C95" s="361">
        <v>16</v>
      </c>
      <c r="D95" s="361">
        <v>191</v>
      </c>
      <c r="E95" s="361">
        <v>73</v>
      </c>
      <c r="F95" s="361">
        <v>0</v>
      </c>
      <c r="G95" s="362">
        <v>0</v>
      </c>
    </row>
    <row r="96" spans="1:7" ht="15.75" thickBot="1">
      <c r="A96" s="360" t="s">
        <v>343</v>
      </c>
      <c r="B96" s="361">
        <v>18</v>
      </c>
      <c r="C96" s="361">
        <v>11</v>
      </c>
      <c r="D96" s="361">
        <v>26</v>
      </c>
      <c r="E96" s="361">
        <v>11</v>
      </c>
      <c r="F96" s="361">
        <v>0</v>
      </c>
      <c r="G96" s="362">
        <v>0</v>
      </c>
    </row>
    <row r="97" spans="1:7" ht="15.75" thickBot="1">
      <c r="A97" s="360" t="s">
        <v>344</v>
      </c>
      <c r="B97" s="361">
        <v>24</v>
      </c>
      <c r="C97" s="361">
        <v>14</v>
      </c>
      <c r="D97" s="361">
        <v>182</v>
      </c>
      <c r="E97" s="361">
        <v>123</v>
      </c>
      <c r="F97" s="361">
        <v>0</v>
      </c>
      <c r="G97" s="362">
        <v>0</v>
      </c>
    </row>
    <row r="98" spans="1:7" ht="15.75" thickBot="1">
      <c r="A98" s="360" t="s">
        <v>345</v>
      </c>
      <c r="B98" s="361">
        <v>0</v>
      </c>
      <c r="C98" s="361">
        <v>0</v>
      </c>
      <c r="D98" s="361">
        <v>0</v>
      </c>
      <c r="E98" s="361">
        <v>0</v>
      </c>
      <c r="F98" s="361">
        <v>0</v>
      </c>
      <c r="G98" s="362">
        <v>0</v>
      </c>
    </row>
    <row r="99" spans="1:7" ht="15.75" thickBot="1">
      <c r="A99" s="360" t="s">
        <v>346</v>
      </c>
      <c r="B99" s="361">
        <v>7</v>
      </c>
      <c r="C99" s="361">
        <v>5</v>
      </c>
      <c r="D99" s="361">
        <v>15</v>
      </c>
      <c r="E99" s="361">
        <v>8</v>
      </c>
      <c r="F99" s="361">
        <v>0</v>
      </c>
      <c r="G99" s="362">
        <v>0</v>
      </c>
    </row>
    <row r="100" spans="1:7" ht="15.75" thickBot="1">
      <c r="A100" s="360" t="s">
        <v>347</v>
      </c>
      <c r="B100" s="361">
        <v>7</v>
      </c>
      <c r="C100" s="361">
        <v>5</v>
      </c>
      <c r="D100" s="361">
        <v>3</v>
      </c>
      <c r="E100" s="361">
        <v>1</v>
      </c>
      <c r="F100" s="361">
        <v>0</v>
      </c>
      <c r="G100" s="362">
        <v>0</v>
      </c>
    </row>
    <row r="101" spans="1:7" ht="15.75" thickBot="1">
      <c r="A101" s="360" t="s">
        <v>348</v>
      </c>
      <c r="B101" s="361">
        <v>2</v>
      </c>
      <c r="C101" s="361">
        <v>0</v>
      </c>
      <c r="D101" s="361">
        <v>1</v>
      </c>
      <c r="E101" s="361">
        <v>1</v>
      </c>
      <c r="F101" s="361">
        <v>0</v>
      </c>
      <c r="G101" s="362">
        <v>0</v>
      </c>
    </row>
    <row r="102" spans="1:7" ht="15.75" thickBot="1">
      <c r="A102" s="360" t="s">
        <v>349</v>
      </c>
      <c r="B102" s="361">
        <v>0</v>
      </c>
      <c r="C102" s="361">
        <v>0</v>
      </c>
      <c r="D102" s="361">
        <v>1</v>
      </c>
      <c r="E102" s="361">
        <v>1</v>
      </c>
      <c r="F102" s="361">
        <v>0</v>
      </c>
      <c r="G102" s="362">
        <v>0</v>
      </c>
    </row>
    <row r="103" spans="1:7" ht="15.75" thickBot="1">
      <c r="A103" s="360" t="s">
        <v>363</v>
      </c>
      <c r="B103" s="361">
        <v>18</v>
      </c>
      <c r="C103" s="361">
        <v>13</v>
      </c>
      <c r="D103" s="361">
        <v>190</v>
      </c>
      <c r="E103" s="361">
        <v>126</v>
      </c>
      <c r="F103" s="361">
        <v>0</v>
      </c>
      <c r="G103" s="362">
        <v>0</v>
      </c>
    </row>
    <row r="104" spans="1:7" ht="15.75" thickBot="1">
      <c r="A104" s="360" t="s">
        <v>351</v>
      </c>
      <c r="B104" s="361">
        <v>12</v>
      </c>
      <c r="C104" s="361">
        <v>1</v>
      </c>
      <c r="D104" s="361">
        <v>62</v>
      </c>
      <c r="E104" s="361">
        <v>32</v>
      </c>
      <c r="F104" s="361">
        <v>0</v>
      </c>
      <c r="G104" s="362">
        <v>0</v>
      </c>
    </row>
    <row r="105" spans="1:7" ht="15.75" thickBot="1">
      <c r="A105" s="360" t="s">
        <v>352</v>
      </c>
      <c r="B105" s="361">
        <v>3</v>
      </c>
      <c r="C105" s="361">
        <v>1</v>
      </c>
      <c r="D105" s="361">
        <v>18</v>
      </c>
      <c r="E105" s="361">
        <v>9</v>
      </c>
      <c r="F105" s="361">
        <v>0</v>
      </c>
      <c r="G105" s="362">
        <v>0</v>
      </c>
    </row>
    <row r="106" spans="1:7" ht="15.75" thickBot="1">
      <c r="A106" s="360" t="s">
        <v>353</v>
      </c>
      <c r="B106" s="361">
        <v>3</v>
      </c>
      <c r="C106" s="361">
        <v>2</v>
      </c>
      <c r="D106" s="361">
        <v>12</v>
      </c>
      <c r="E106" s="361">
        <v>8</v>
      </c>
      <c r="F106" s="361">
        <v>0</v>
      </c>
      <c r="G106" s="362">
        <v>0</v>
      </c>
    </row>
    <row r="107" spans="1:7" ht="15.75" thickBot="1">
      <c r="A107" s="360" t="s">
        <v>354</v>
      </c>
      <c r="B107" s="361">
        <v>7</v>
      </c>
      <c r="C107" s="361">
        <v>5</v>
      </c>
      <c r="D107" s="361">
        <v>10</v>
      </c>
      <c r="E107" s="361">
        <v>6</v>
      </c>
      <c r="F107" s="361">
        <v>0</v>
      </c>
      <c r="G107" s="362">
        <v>0</v>
      </c>
    </row>
    <row r="108" spans="1:7" ht="15.75" thickBot="1">
      <c r="A108" s="360" t="s">
        <v>355</v>
      </c>
      <c r="B108" s="361">
        <v>0</v>
      </c>
      <c r="C108" s="361">
        <v>0</v>
      </c>
      <c r="D108" s="361">
        <v>0</v>
      </c>
      <c r="E108" s="361">
        <v>0</v>
      </c>
      <c r="F108" s="361">
        <v>0</v>
      </c>
      <c r="G108" s="362">
        <v>0</v>
      </c>
    </row>
    <row r="109" spans="1:7" ht="15.75" thickBot="1">
      <c r="A109" s="360" t="s">
        <v>356</v>
      </c>
      <c r="B109" s="361">
        <v>0</v>
      </c>
      <c r="C109" s="361">
        <v>0</v>
      </c>
      <c r="D109" s="361">
        <v>0</v>
      </c>
      <c r="E109" s="361">
        <v>0</v>
      </c>
      <c r="F109" s="361">
        <v>0</v>
      </c>
      <c r="G109" s="362">
        <v>0</v>
      </c>
    </row>
    <row r="110" spans="1:7" ht="15.75" thickBot="1">
      <c r="A110" s="360" t="s">
        <v>357</v>
      </c>
      <c r="B110" s="361">
        <v>0</v>
      </c>
      <c r="C110" s="361">
        <v>0</v>
      </c>
      <c r="D110" s="361">
        <v>0</v>
      </c>
      <c r="E110" s="361">
        <v>0</v>
      </c>
      <c r="F110" s="361">
        <v>0</v>
      </c>
      <c r="G110" s="362">
        <v>0</v>
      </c>
    </row>
    <row r="111" spans="1:7" ht="15.75" thickBot="1">
      <c r="A111" s="360" t="s">
        <v>358</v>
      </c>
      <c r="B111" s="361">
        <v>3</v>
      </c>
      <c r="C111" s="361">
        <v>2</v>
      </c>
      <c r="D111" s="361">
        <v>28</v>
      </c>
      <c r="E111" s="361">
        <v>15</v>
      </c>
      <c r="F111" s="361">
        <v>0</v>
      </c>
      <c r="G111" s="362">
        <v>0</v>
      </c>
    </row>
    <row r="112" spans="1:7" ht="15.75" thickBot="1">
      <c r="A112" s="360" t="s">
        <v>359</v>
      </c>
      <c r="B112" s="361">
        <v>1</v>
      </c>
      <c r="C112" s="361">
        <v>0</v>
      </c>
      <c r="D112" s="361">
        <v>18</v>
      </c>
      <c r="E112" s="361">
        <v>4</v>
      </c>
      <c r="F112" s="361">
        <v>0</v>
      </c>
      <c r="G112" s="362">
        <v>0</v>
      </c>
    </row>
    <row r="113" spans="1:7" ht="15.75" thickBot="1">
      <c r="A113" s="360" t="s">
        <v>360</v>
      </c>
      <c r="B113" s="361">
        <v>121</v>
      </c>
      <c r="C113" s="361">
        <v>79</v>
      </c>
      <c r="D113" s="361">
        <v>258</v>
      </c>
      <c r="E113" s="361">
        <v>158</v>
      </c>
      <c r="F113" s="361">
        <v>0</v>
      </c>
      <c r="G113" s="362">
        <v>0</v>
      </c>
    </row>
    <row r="114" spans="1:7" ht="15.75" thickBot="1">
      <c r="A114" s="366" t="s">
        <v>246</v>
      </c>
      <c r="B114" s="367">
        <v>749</v>
      </c>
      <c r="C114" s="367">
        <v>496</v>
      </c>
      <c r="D114" s="367">
        <v>2757</v>
      </c>
      <c r="E114" s="367">
        <v>1702</v>
      </c>
      <c r="F114" s="367">
        <v>2</v>
      </c>
      <c r="G114" s="368">
        <v>2</v>
      </c>
    </row>
    <row r="118" spans="1:7">
      <c r="A118" s="347" t="s">
        <v>312</v>
      </c>
      <c r="B118" s="345"/>
      <c r="C118" s="345"/>
      <c r="D118" s="345"/>
      <c r="E118" s="345"/>
      <c r="F118" s="345"/>
      <c r="G118" s="345"/>
    </row>
    <row r="119" spans="1:7">
      <c r="A119" s="347" t="s">
        <v>313</v>
      </c>
      <c r="B119" s="345"/>
      <c r="C119" s="345"/>
      <c r="D119" s="345"/>
      <c r="E119" s="345"/>
      <c r="F119" s="345"/>
      <c r="G119" s="345"/>
    </row>
    <row r="120" spans="1:7">
      <c r="A120" s="348" t="s">
        <v>364</v>
      </c>
      <c r="B120" s="345"/>
      <c r="C120" s="345"/>
      <c r="D120" s="345"/>
      <c r="E120" s="345"/>
      <c r="F120" s="345"/>
      <c r="G120" s="345"/>
    </row>
    <row r="121" spans="1:7">
      <c r="A121" s="345"/>
      <c r="B121" s="345"/>
      <c r="C121" s="345"/>
      <c r="D121" s="345"/>
      <c r="E121" s="345"/>
      <c r="F121" s="345"/>
      <c r="G121" s="345"/>
    </row>
    <row r="122" spans="1:7">
      <c r="A122" s="345"/>
      <c r="B122" s="345"/>
      <c r="C122" s="345"/>
      <c r="D122" s="345"/>
      <c r="E122" s="345"/>
      <c r="F122" s="345"/>
      <c r="G122" s="345"/>
    </row>
    <row r="123" spans="1:7">
      <c r="A123" s="347" t="s">
        <v>365</v>
      </c>
      <c r="B123" s="345"/>
      <c r="C123" s="345"/>
      <c r="D123" s="345"/>
      <c r="E123" s="345"/>
      <c r="F123" s="345"/>
      <c r="G123" s="345"/>
    </row>
    <row r="124" spans="1:7">
      <c r="A124" s="349" t="s">
        <v>316</v>
      </c>
      <c r="B124" s="345"/>
      <c r="C124" s="345"/>
      <c r="D124" s="345"/>
      <c r="E124" s="345"/>
      <c r="F124" s="345"/>
      <c r="G124" s="345"/>
    </row>
    <row r="125" spans="1:7">
      <c r="A125" s="345"/>
      <c r="B125" s="345"/>
      <c r="C125" s="345"/>
      <c r="D125" s="345"/>
      <c r="E125" s="345"/>
      <c r="F125" s="345"/>
      <c r="G125" s="345"/>
    </row>
    <row r="126" spans="1:7" ht="15.75" thickBot="1">
      <c r="A126" s="345"/>
      <c r="B126" s="345"/>
      <c r="C126" s="345"/>
      <c r="D126" s="345"/>
      <c r="E126" s="345"/>
      <c r="F126" s="345"/>
      <c r="G126" s="345"/>
    </row>
    <row r="127" spans="1:7" ht="15.75" thickBot="1">
      <c r="A127" s="350" t="s">
        <v>317</v>
      </c>
      <c r="B127" s="351" t="s">
        <v>318</v>
      </c>
      <c r="C127" s="352"/>
      <c r="D127" s="353" t="s">
        <v>319</v>
      </c>
      <c r="E127" s="352"/>
      <c r="F127" s="353" t="s">
        <v>320</v>
      </c>
      <c r="G127" s="352"/>
    </row>
    <row r="128" spans="1:7" ht="15.75" thickBot="1">
      <c r="A128" s="354"/>
      <c r="B128" s="355" t="s">
        <v>246</v>
      </c>
      <c r="C128" s="356" t="s">
        <v>321</v>
      </c>
      <c r="D128" s="355" t="s">
        <v>246</v>
      </c>
      <c r="E128" s="357" t="s">
        <v>321</v>
      </c>
      <c r="F128" s="355" t="s">
        <v>246</v>
      </c>
      <c r="G128" s="357" t="s">
        <v>321</v>
      </c>
    </row>
    <row r="129" spans="1:7" ht="15.75" thickBot="1">
      <c r="A129" s="358"/>
      <c r="B129" s="359"/>
      <c r="C129" s="356" t="s">
        <v>322</v>
      </c>
      <c r="D129" s="359"/>
      <c r="E129" s="356" t="s">
        <v>322</v>
      </c>
      <c r="F129" s="359"/>
      <c r="G129" s="357" t="s">
        <v>322</v>
      </c>
    </row>
    <row r="130" spans="1:7" ht="15.75" thickBot="1">
      <c r="A130" s="360" t="s">
        <v>163</v>
      </c>
      <c r="B130" s="361">
        <v>1</v>
      </c>
      <c r="C130" s="361">
        <v>0</v>
      </c>
      <c r="D130" s="361">
        <v>0</v>
      </c>
      <c r="E130" s="361">
        <v>0</v>
      </c>
      <c r="F130" s="361">
        <v>0</v>
      </c>
      <c r="G130" s="362">
        <v>0</v>
      </c>
    </row>
    <row r="131" spans="1:7" ht="15.75" thickBot="1">
      <c r="A131" s="360" t="s">
        <v>323</v>
      </c>
      <c r="B131" s="361">
        <v>70</v>
      </c>
      <c r="C131" s="361">
        <v>54</v>
      </c>
      <c r="D131" s="361">
        <v>487</v>
      </c>
      <c r="E131" s="361">
        <v>354</v>
      </c>
      <c r="F131" s="361">
        <v>0</v>
      </c>
      <c r="G131" s="362">
        <v>0</v>
      </c>
    </row>
    <row r="132" spans="1:7" ht="15.75" thickBot="1">
      <c r="A132" s="360" t="s">
        <v>324</v>
      </c>
      <c r="B132" s="361">
        <v>20</v>
      </c>
      <c r="C132" s="361">
        <v>13</v>
      </c>
      <c r="D132" s="361">
        <v>172</v>
      </c>
      <c r="E132" s="361">
        <v>125</v>
      </c>
      <c r="F132" s="361">
        <v>0</v>
      </c>
      <c r="G132" s="362">
        <v>0</v>
      </c>
    </row>
    <row r="133" spans="1:7" ht="15.75" thickBot="1">
      <c r="A133" s="360" t="s">
        <v>325</v>
      </c>
      <c r="B133" s="361">
        <v>96</v>
      </c>
      <c r="C133" s="361">
        <v>77</v>
      </c>
      <c r="D133" s="361">
        <v>200</v>
      </c>
      <c r="E133" s="361">
        <v>157</v>
      </c>
      <c r="F133" s="361">
        <v>0</v>
      </c>
      <c r="G133" s="362">
        <v>0</v>
      </c>
    </row>
    <row r="134" spans="1:7" ht="15.75" thickBot="1">
      <c r="A134" s="360" t="s">
        <v>326</v>
      </c>
      <c r="B134" s="361">
        <v>50</v>
      </c>
      <c r="C134" s="361">
        <v>36</v>
      </c>
      <c r="D134" s="361">
        <v>140</v>
      </c>
      <c r="E134" s="361">
        <v>105</v>
      </c>
      <c r="F134" s="361">
        <v>0</v>
      </c>
      <c r="G134" s="362">
        <v>0</v>
      </c>
    </row>
    <row r="135" spans="1:7" ht="15.75" thickBot="1">
      <c r="A135" s="360" t="s">
        <v>327</v>
      </c>
      <c r="B135" s="361">
        <v>43</v>
      </c>
      <c r="C135" s="361">
        <v>37</v>
      </c>
      <c r="D135" s="361">
        <v>32</v>
      </c>
      <c r="E135" s="361">
        <v>25</v>
      </c>
      <c r="F135" s="361">
        <v>0</v>
      </c>
      <c r="G135" s="362">
        <v>0</v>
      </c>
    </row>
    <row r="136" spans="1:7" ht="15.75" thickBot="1">
      <c r="A136" s="360" t="s">
        <v>328</v>
      </c>
      <c r="B136" s="361">
        <v>0</v>
      </c>
      <c r="C136" s="361">
        <v>0</v>
      </c>
      <c r="D136" s="361">
        <v>0</v>
      </c>
      <c r="E136" s="361">
        <v>0</v>
      </c>
      <c r="F136" s="361">
        <v>0</v>
      </c>
      <c r="G136" s="362">
        <v>0</v>
      </c>
    </row>
    <row r="137" spans="1:7" ht="15.75" thickBot="1">
      <c r="A137" s="360" t="s">
        <v>329</v>
      </c>
      <c r="B137" s="361">
        <v>1</v>
      </c>
      <c r="C137" s="361">
        <v>1</v>
      </c>
      <c r="D137" s="361">
        <v>0</v>
      </c>
      <c r="E137" s="361">
        <v>0</v>
      </c>
      <c r="F137" s="361">
        <v>0</v>
      </c>
      <c r="G137" s="362">
        <v>0</v>
      </c>
    </row>
    <row r="138" spans="1:7" ht="15.75" thickBot="1">
      <c r="A138" s="360" t="s">
        <v>330</v>
      </c>
      <c r="B138" s="361">
        <v>13</v>
      </c>
      <c r="C138" s="361">
        <v>10</v>
      </c>
      <c r="D138" s="361">
        <v>29</v>
      </c>
      <c r="E138" s="361">
        <v>17</v>
      </c>
      <c r="F138" s="361">
        <v>0</v>
      </c>
      <c r="G138" s="362">
        <v>0</v>
      </c>
    </row>
    <row r="139" spans="1:7" ht="15.75" thickBot="1">
      <c r="A139" s="360" t="s">
        <v>331</v>
      </c>
      <c r="B139" s="361">
        <v>1</v>
      </c>
      <c r="C139" s="361">
        <v>1</v>
      </c>
      <c r="D139" s="361">
        <v>4</v>
      </c>
      <c r="E139" s="361">
        <v>1</v>
      </c>
      <c r="F139" s="361">
        <v>0</v>
      </c>
      <c r="G139" s="362">
        <v>0</v>
      </c>
    </row>
    <row r="140" spans="1:7" ht="15.75" thickBot="1">
      <c r="A140" s="360" t="s">
        <v>332</v>
      </c>
      <c r="B140" s="361">
        <v>4</v>
      </c>
      <c r="C140" s="361">
        <v>2</v>
      </c>
      <c r="D140" s="361">
        <v>29</v>
      </c>
      <c r="E140" s="361">
        <v>19</v>
      </c>
      <c r="F140" s="361">
        <v>0</v>
      </c>
      <c r="G140" s="362">
        <v>0</v>
      </c>
    </row>
    <row r="141" spans="1:7" ht="15.75" thickBot="1">
      <c r="A141" s="363" t="s">
        <v>333</v>
      </c>
      <c r="B141" s="364">
        <v>21</v>
      </c>
      <c r="C141" s="364">
        <v>18</v>
      </c>
      <c r="D141" s="364">
        <v>5</v>
      </c>
      <c r="E141" s="364">
        <v>2</v>
      </c>
      <c r="F141" s="364">
        <v>0</v>
      </c>
      <c r="G141" s="365">
        <v>0</v>
      </c>
    </row>
    <row r="142" spans="1:7" ht="15.75" thickBot="1">
      <c r="A142" s="360" t="s">
        <v>334</v>
      </c>
      <c r="B142" s="361">
        <v>14</v>
      </c>
      <c r="C142" s="361">
        <v>10</v>
      </c>
      <c r="D142" s="361">
        <v>1</v>
      </c>
      <c r="E142" s="361">
        <v>0</v>
      </c>
      <c r="F142" s="361">
        <v>0</v>
      </c>
      <c r="G142" s="362">
        <v>0</v>
      </c>
    </row>
    <row r="143" spans="1:7" ht="15.75" thickBot="1">
      <c r="A143" s="360" t="s">
        <v>335</v>
      </c>
      <c r="B143" s="361">
        <v>7</v>
      </c>
      <c r="C143" s="361">
        <v>7</v>
      </c>
      <c r="D143" s="361">
        <v>40</v>
      </c>
      <c r="E143" s="361">
        <v>31</v>
      </c>
      <c r="F143" s="361">
        <v>1</v>
      </c>
      <c r="G143" s="362">
        <v>1</v>
      </c>
    </row>
    <row r="144" spans="1:7" ht="15.75" thickBot="1">
      <c r="A144" s="360" t="s">
        <v>336</v>
      </c>
      <c r="B144" s="361">
        <v>56</v>
      </c>
      <c r="C144" s="361">
        <v>43</v>
      </c>
      <c r="D144" s="361">
        <v>184</v>
      </c>
      <c r="E144" s="361">
        <v>148</v>
      </c>
      <c r="F144" s="361">
        <v>0</v>
      </c>
      <c r="G144" s="362">
        <v>0</v>
      </c>
    </row>
    <row r="145" spans="1:7" ht="15.75" thickBot="1">
      <c r="A145" s="360" t="s">
        <v>337</v>
      </c>
      <c r="B145" s="361">
        <v>36</v>
      </c>
      <c r="C145" s="361">
        <v>26</v>
      </c>
      <c r="D145" s="361">
        <v>209</v>
      </c>
      <c r="E145" s="361">
        <v>157</v>
      </c>
      <c r="F145" s="361">
        <v>0</v>
      </c>
      <c r="G145" s="362">
        <v>0</v>
      </c>
    </row>
    <row r="146" spans="1:7" ht="15.75" thickBot="1">
      <c r="A146" s="360" t="s">
        <v>338</v>
      </c>
      <c r="B146" s="361">
        <v>23</v>
      </c>
      <c r="C146" s="361">
        <v>23</v>
      </c>
      <c r="D146" s="361">
        <v>103</v>
      </c>
      <c r="E146" s="361">
        <v>81</v>
      </c>
      <c r="F146" s="361">
        <v>0</v>
      </c>
      <c r="G146" s="362">
        <v>0</v>
      </c>
    </row>
    <row r="147" spans="1:7" ht="15.75" thickBot="1">
      <c r="A147" s="360" t="s">
        <v>339</v>
      </c>
      <c r="B147" s="361">
        <v>30</v>
      </c>
      <c r="C147" s="361">
        <v>8</v>
      </c>
      <c r="D147" s="361">
        <v>273</v>
      </c>
      <c r="E147" s="361">
        <v>123</v>
      </c>
      <c r="F147" s="361">
        <v>0</v>
      </c>
      <c r="G147" s="362">
        <v>0</v>
      </c>
    </row>
    <row r="148" spans="1:7" ht="15.75" thickBot="1">
      <c r="A148" s="360" t="s">
        <v>340</v>
      </c>
      <c r="B148" s="361">
        <v>31</v>
      </c>
      <c r="C148" s="361">
        <v>9</v>
      </c>
      <c r="D148" s="361">
        <v>285</v>
      </c>
      <c r="E148" s="361">
        <v>98</v>
      </c>
      <c r="F148" s="361">
        <v>0</v>
      </c>
      <c r="G148" s="362">
        <v>0</v>
      </c>
    </row>
    <row r="149" spans="1:7" ht="15.75" thickBot="1">
      <c r="A149" s="360" t="s">
        <v>341</v>
      </c>
      <c r="B149" s="361">
        <v>1</v>
      </c>
      <c r="C149" s="361">
        <v>1</v>
      </c>
      <c r="D149" s="361">
        <v>0</v>
      </c>
      <c r="E149" s="361">
        <v>0</v>
      </c>
      <c r="F149" s="361">
        <v>0</v>
      </c>
      <c r="G149" s="362">
        <v>0</v>
      </c>
    </row>
    <row r="150" spans="1:7" ht="15.75" thickBot="1">
      <c r="A150" s="360" t="s">
        <v>342</v>
      </c>
      <c r="B150" s="361">
        <v>31</v>
      </c>
      <c r="C150" s="361">
        <v>10</v>
      </c>
      <c r="D150" s="361">
        <v>265</v>
      </c>
      <c r="E150" s="361">
        <v>124</v>
      </c>
      <c r="F150" s="361">
        <v>0</v>
      </c>
      <c r="G150" s="362">
        <v>0</v>
      </c>
    </row>
    <row r="151" spans="1:7" ht="15.75" thickBot="1">
      <c r="A151" s="360" t="s">
        <v>343</v>
      </c>
      <c r="B151" s="361">
        <v>11</v>
      </c>
      <c r="C151" s="361">
        <v>9</v>
      </c>
      <c r="D151" s="361">
        <v>50</v>
      </c>
      <c r="E151" s="361">
        <v>31</v>
      </c>
      <c r="F151" s="361">
        <v>0</v>
      </c>
      <c r="G151" s="362">
        <v>0</v>
      </c>
    </row>
    <row r="152" spans="1:7" ht="15.75" thickBot="1">
      <c r="A152" s="360" t="s">
        <v>344</v>
      </c>
      <c r="B152" s="361">
        <v>23</v>
      </c>
      <c r="C152" s="361">
        <v>14</v>
      </c>
      <c r="D152" s="361">
        <v>271</v>
      </c>
      <c r="E152" s="361">
        <v>199</v>
      </c>
      <c r="F152" s="361">
        <v>1</v>
      </c>
      <c r="G152" s="362">
        <v>1</v>
      </c>
    </row>
    <row r="153" spans="1:7" ht="15.75" thickBot="1">
      <c r="A153" s="360" t="s">
        <v>345</v>
      </c>
      <c r="B153" s="361">
        <v>0</v>
      </c>
      <c r="C153" s="361">
        <v>0</v>
      </c>
      <c r="D153" s="361">
        <v>0</v>
      </c>
      <c r="E153" s="361">
        <v>0</v>
      </c>
      <c r="F153" s="361">
        <v>0</v>
      </c>
      <c r="G153" s="362">
        <v>0</v>
      </c>
    </row>
    <row r="154" spans="1:7" ht="15.75" thickBot="1">
      <c r="A154" s="360" t="s">
        <v>346</v>
      </c>
      <c r="B154" s="361">
        <v>4</v>
      </c>
      <c r="C154" s="361">
        <v>2</v>
      </c>
      <c r="D154" s="361">
        <v>22</v>
      </c>
      <c r="E154" s="361">
        <v>13</v>
      </c>
      <c r="F154" s="361">
        <v>0</v>
      </c>
      <c r="G154" s="362">
        <v>0</v>
      </c>
    </row>
    <row r="155" spans="1:7" ht="15.75" thickBot="1">
      <c r="A155" s="360" t="s">
        <v>347</v>
      </c>
      <c r="B155" s="361">
        <v>5</v>
      </c>
      <c r="C155" s="361">
        <v>2</v>
      </c>
      <c r="D155" s="361">
        <v>3</v>
      </c>
      <c r="E155" s="361">
        <v>1</v>
      </c>
      <c r="F155" s="361">
        <v>0</v>
      </c>
      <c r="G155" s="362">
        <v>0</v>
      </c>
    </row>
    <row r="156" spans="1:7" ht="15.75" thickBot="1">
      <c r="A156" s="360" t="s">
        <v>348</v>
      </c>
      <c r="B156" s="361">
        <v>1</v>
      </c>
      <c r="C156" s="361">
        <v>0</v>
      </c>
      <c r="D156" s="361">
        <v>2</v>
      </c>
      <c r="E156" s="361">
        <v>1</v>
      </c>
      <c r="F156" s="361">
        <v>0</v>
      </c>
      <c r="G156" s="362">
        <v>0</v>
      </c>
    </row>
    <row r="157" spans="1:7" ht="15.75" thickBot="1">
      <c r="A157" s="360" t="s">
        <v>349</v>
      </c>
      <c r="B157" s="361">
        <v>0</v>
      </c>
      <c r="C157" s="361">
        <v>0</v>
      </c>
      <c r="D157" s="361">
        <v>2</v>
      </c>
      <c r="E157" s="361">
        <v>2</v>
      </c>
      <c r="F157" s="361">
        <v>0</v>
      </c>
      <c r="G157" s="362">
        <v>0</v>
      </c>
    </row>
    <row r="158" spans="1:7" ht="15.75" thickBot="1">
      <c r="A158" s="360" t="s">
        <v>350</v>
      </c>
      <c r="B158" s="361">
        <v>19</v>
      </c>
      <c r="C158" s="361">
        <v>13</v>
      </c>
      <c r="D158" s="361">
        <v>293</v>
      </c>
      <c r="E158" s="361">
        <v>189</v>
      </c>
      <c r="F158" s="361">
        <v>0</v>
      </c>
      <c r="G158" s="362">
        <v>0</v>
      </c>
    </row>
    <row r="159" spans="1:7" ht="15.75" thickBot="1">
      <c r="A159" s="360" t="s">
        <v>351</v>
      </c>
      <c r="B159" s="361">
        <v>17</v>
      </c>
      <c r="C159" s="361">
        <v>6</v>
      </c>
      <c r="D159" s="361">
        <v>140</v>
      </c>
      <c r="E159" s="361">
        <v>69</v>
      </c>
      <c r="F159" s="361">
        <v>0</v>
      </c>
      <c r="G159" s="362">
        <v>0</v>
      </c>
    </row>
    <row r="160" spans="1:7" ht="15.75" thickBot="1">
      <c r="A160" s="360" t="s">
        <v>352</v>
      </c>
      <c r="B160" s="361">
        <v>7</v>
      </c>
      <c r="C160" s="361">
        <v>3</v>
      </c>
      <c r="D160" s="361">
        <v>14</v>
      </c>
      <c r="E160" s="361">
        <v>9</v>
      </c>
      <c r="F160" s="361">
        <v>0</v>
      </c>
      <c r="G160" s="362">
        <v>0</v>
      </c>
    </row>
    <row r="161" spans="1:7" ht="15.75" thickBot="1">
      <c r="A161" s="360" t="s">
        <v>353</v>
      </c>
      <c r="B161" s="361">
        <v>3</v>
      </c>
      <c r="C161" s="361">
        <v>3</v>
      </c>
      <c r="D161" s="361">
        <v>14</v>
      </c>
      <c r="E161" s="361">
        <v>12</v>
      </c>
      <c r="F161" s="361">
        <v>0</v>
      </c>
      <c r="G161" s="362">
        <v>0</v>
      </c>
    </row>
    <row r="162" spans="1:7" ht="15.75" thickBot="1">
      <c r="A162" s="360" t="s">
        <v>354</v>
      </c>
      <c r="B162" s="361">
        <v>7</v>
      </c>
      <c r="C162" s="361">
        <v>4</v>
      </c>
      <c r="D162" s="361">
        <v>18</v>
      </c>
      <c r="E162" s="361">
        <v>14</v>
      </c>
      <c r="F162" s="361">
        <v>0</v>
      </c>
      <c r="G162" s="362">
        <v>0</v>
      </c>
    </row>
    <row r="163" spans="1:7" ht="15.75" thickBot="1">
      <c r="A163" s="360" t="s">
        <v>355</v>
      </c>
      <c r="B163" s="361">
        <v>0</v>
      </c>
      <c r="C163" s="361">
        <v>0</v>
      </c>
      <c r="D163" s="361">
        <v>0</v>
      </c>
      <c r="E163" s="361">
        <v>0</v>
      </c>
      <c r="F163" s="361">
        <v>0</v>
      </c>
      <c r="G163" s="362">
        <v>0</v>
      </c>
    </row>
    <row r="164" spans="1:7" ht="15.75" thickBot="1">
      <c r="A164" s="360" t="s">
        <v>356</v>
      </c>
      <c r="B164" s="361">
        <v>0</v>
      </c>
      <c r="C164" s="361">
        <v>0</v>
      </c>
      <c r="D164" s="361">
        <v>0</v>
      </c>
      <c r="E164" s="361">
        <v>0</v>
      </c>
      <c r="F164" s="361">
        <v>0</v>
      </c>
      <c r="G164" s="362">
        <v>0</v>
      </c>
    </row>
    <row r="165" spans="1:7" ht="15.75" thickBot="1">
      <c r="A165" s="360" t="s">
        <v>357</v>
      </c>
      <c r="B165" s="361">
        <v>0</v>
      </c>
      <c r="C165" s="361">
        <v>0</v>
      </c>
      <c r="D165" s="361">
        <v>0</v>
      </c>
      <c r="E165" s="361">
        <v>0</v>
      </c>
      <c r="F165" s="361">
        <v>0</v>
      </c>
      <c r="G165" s="362">
        <v>0</v>
      </c>
    </row>
    <row r="166" spans="1:7" ht="15.75" thickBot="1">
      <c r="A166" s="360" t="s">
        <v>358</v>
      </c>
      <c r="B166" s="361">
        <v>1</v>
      </c>
      <c r="C166" s="361">
        <v>1</v>
      </c>
      <c r="D166" s="361">
        <v>23</v>
      </c>
      <c r="E166" s="361">
        <v>16</v>
      </c>
      <c r="F166" s="361">
        <v>0</v>
      </c>
      <c r="G166" s="362">
        <v>0</v>
      </c>
    </row>
    <row r="167" spans="1:7" ht="15.75" thickBot="1">
      <c r="A167" s="360" t="s">
        <v>359</v>
      </c>
      <c r="B167" s="361">
        <v>2</v>
      </c>
      <c r="C167" s="361">
        <v>1</v>
      </c>
      <c r="D167" s="361">
        <v>17</v>
      </c>
      <c r="E167" s="361">
        <v>8</v>
      </c>
      <c r="F167" s="361">
        <v>0</v>
      </c>
      <c r="G167" s="362">
        <v>0</v>
      </c>
    </row>
    <row r="168" spans="1:7" ht="15.75" thickBot="1">
      <c r="A168" s="360" t="s">
        <v>360</v>
      </c>
      <c r="B168" s="361">
        <v>136</v>
      </c>
      <c r="C168" s="361">
        <v>84</v>
      </c>
      <c r="D168" s="361">
        <v>328</v>
      </c>
      <c r="E168" s="361">
        <v>212</v>
      </c>
      <c r="F168" s="361">
        <v>0</v>
      </c>
      <c r="G168" s="362">
        <v>0</v>
      </c>
    </row>
    <row r="169" spans="1:7" ht="15.75" thickBot="1">
      <c r="A169" s="366" t="s">
        <v>246</v>
      </c>
      <c r="B169" s="367">
        <v>785</v>
      </c>
      <c r="C169" s="367">
        <v>528</v>
      </c>
      <c r="D169" s="367">
        <v>3655</v>
      </c>
      <c r="E169" s="367">
        <v>2343</v>
      </c>
      <c r="F169" s="367">
        <v>2</v>
      </c>
      <c r="G169" s="368">
        <v>2</v>
      </c>
    </row>
  </sheetData>
  <mergeCells count="47">
    <mergeCell ref="D128:D129"/>
    <mergeCell ref="F128:F129"/>
    <mergeCell ref="A120:G120"/>
    <mergeCell ref="A121:G121"/>
    <mergeCell ref="A122:G122"/>
    <mergeCell ref="A123:G123"/>
    <mergeCell ref="A124:G126"/>
    <mergeCell ref="A127:A129"/>
    <mergeCell ref="B127:C127"/>
    <mergeCell ref="D127:E127"/>
    <mergeCell ref="F127:G127"/>
    <mergeCell ref="B128:B129"/>
    <mergeCell ref="D73:D74"/>
    <mergeCell ref="F73:F74"/>
    <mergeCell ref="A63:G63"/>
    <mergeCell ref="A64:G64"/>
    <mergeCell ref="A118:G118"/>
    <mergeCell ref="A119:G119"/>
    <mergeCell ref="A65:G65"/>
    <mergeCell ref="A66:G66"/>
    <mergeCell ref="A67:G67"/>
    <mergeCell ref="A68:G68"/>
    <mergeCell ref="A69:G71"/>
    <mergeCell ref="A72:A74"/>
    <mergeCell ref="B72:C72"/>
    <mergeCell ref="D72:E72"/>
    <mergeCell ref="F72:G72"/>
    <mergeCell ref="B73:B74"/>
    <mergeCell ref="A17:A19"/>
    <mergeCell ref="B17:C17"/>
    <mergeCell ref="D17:E17"/>
    <mergeCell ref="F17:G17"/>
    <mergeCell ref="B18:B19"/>
    <mergeCell ref="D18:D19"/>
    <mergeCell ref="F18:F19"/>
    <mergeCell ref="A9:G9"/>
    <mergeCell ref="A10:G10"/>
    <mergeCell ref="A11:G11"/>
    <mergeCell ref="A12:G12"/>
    <mergeCell ref="A13:G13"/>
    <mergeCell ref="A14:G16"/>
    <mergeCell ref="A2:G2"/>
    <mergeCell ref="A3:G3"/>
    <mergeCell ref="A4:G4"/>
    <mergeCell ref="A5:G6"/>
    <mergeCell ref="A7:G7"/>
    <mergeCell ref="A8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148D-00B8-4C08-9D58-6E6AE62F85DD}">
  <dimension ref="A2:F38"/>
  <sheetViews>
    <sheetView workbookViewId="0">
      <selection activeCell="A2" sqref="A2:F2"/>
    </sheetView>
  </sheetViews>
  <sheetFormatPr defaultRowHeight="15"/>
  <cols>
    <col min="1" max="1" width="11.42578125" customWidth="1"/>
    <col min="2" max="2" width="19.85546875" customWidth="1"/>
    <col min="3" max="3" width="30.5703125" customWidth="1"/>
  </cols>
  <sheetData>
    <row r="2" spans="1:6" ht="31.5" customHeight="1">
      <c r="A2" s="18" t="s">
        <v>0</v>
      </c>
      <c r="B2" s="18"/>
      <c r="C2" s="18"/>
      <c r="D2" s="18"/>
      <c r="E2" s="18"/>
      <c r="F2" s="18"/>
    </row>
    <row r="3" spans="1:6">
      <c r="A3" s="2"/>
    </row>
    <row r="4" spans="1:6" ht="15.75" thickBot="1">
      <c r="A4" s="2" t="s">
        <v>1</v>
      </c>
    </row>
    <row r="5" spans="1:6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.75" thickBot="1">
      <c r="A6" s="11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pans="1:6" ht="15.75" thickBot="1">
      <c r="A7" s="10"/>
      <c r="B7" s="7" t="s">
        <v>14</v>
      </c>
      <c r="C7" s="7" t="s">
        <v>14</v>
      </c>
      <c r="D7" s="7" t="s">
        <v>11</v>
      </c>
      <c r="E7" s="7" t="s">
        <v>12</v>
      </c>
      <c r="F7" s="7" t="s">
        <v>13</v>
      </c>
    </row>
    <row r="8" spans="1:6" ht="15.75" thickBot="1">
      <c r="A8" s="10"/>
      <c r="B8" s="7" t="s">
        <v>15</v>
      </c>
      <c r="C8" s="7" t="s">
        <v>15</v>
      </c>
      <c r="D8" s="7" t="s">
        <v>16</v>
      </c>
      <c r="E8" s="7" t="s">
        <v>12</v>
      </c>
      <c r="F8" s="7" t="s">
        <v>13</v>
      </c>
    </row>
    <row r="9" spans="1:6" ht="15.75" thickBot="1">
      <c r="A9" s="10"/>
      <c r="B9" s="7" t="s">
        <v>9</v>
      </c>
      <c r="C9" s="7" t="s">
        <v>17</v>
      </c>
      <c r="D9" s="7" t="s">
        <v>11</v>
      </c>
      <c r="E9" s="7" t="s">
        <v>12</v>
      </c>
      <c r="F9" s="7" t="s">
        <v>13</v>
      </c>
    </row>
    <row r="10" spans="1:6" ht="15.75" thickBot="1">
      <c r="A10" s="12"/>
      <c r="B10" s="7" t="s">
        <v>9</v>
      </c>
      <c r="C10" s="7" t="s">
        <v>18</v>
      </c>
      <c r="D10" s="7" t="s">
        <v>11</v>
      </c>
      <c r="E10" s="7" t="s">
        <v>12</v>
      </c>
      <c r="F10" s="7" t="s">
        <v>13</v>
      </c>
    </row>
    <row r="11" spans="1:6" ht="15.75" thickBot="1">
      <c r="A11" s="8"/>
      <c r="B11" s="7" t="s">
        <v>9</v>
      </c>
      <c r="C11" s="7" t="s">
        <v>19</v>
      </c>
      <c r="D11" s="7" t="s">
        <v>20</v>
      </c>
      <c r="E11" s="7" t="s">
        <v>12</v>
      </c>
      <c r="F11" s="7" t="s">
        <v>13</v>
      </c>
    </row>
    <row r="12" spans="1:6" ht="15.75" thickBot="1">
      <c r="A12" s="8"/>
      <c r="B12" s="7" t="s">
        <v>9</v>
      </c>
      <c r="C12" s="7" t="s">
        <v>21</v>
      </c>
      <c r="D12" s="7" t="s">
        <v>20</v>
      </c>
      <c r="E12" s="7" t="s">
        <v>12</v>
      </c>
      <c r="F12" s="7" t="s">
        <v>13</v>
      </c>
    </row>
    <row r="13" spans="1:6" ht="15.75" thickBot="1">
      <c r="A13" s="9" t="s">
        <v>22</v>
      </c>
      <c r="B13" s="7" t="s">
        <v>23</v>
      </c>
      <c r="C13" s="7" t="s">
        <v>23</v>
      </c>
      <c r="D13" s="7" t="s">
        <v>11</v>
      </c>
      <c r="E13" s="7" t="s">
        <v>12</v>
      </c>
      <c r="F13" s="7" t="s">
        <v>13</v>
      </c>
    </row>
    <row r="14" spans="1:6" ht="15.75" thickBot="1">
      <c r="A14" s="11" t="s">
        <v>24</v>
      </c>
      <c r="B14" s="7" t="s">
        <v>9</v>
      </c>
      <c r="C14" s="7" t="s">
        <v>10</v>
      </c>
      <c r="D14" s="7" t="s">
        <v>25</v>
      </c>
      <c r="E14" s="7" t="s">
        <v>12</v>
      </c>
      <c r="F14" s="7" t="s">
        <v>13</v>
      </c>
    </row>
    <row r="15" spans="1:6" ht="15.75" thickBot="1">
      <c r="A15" s="10"/>
      <c r="B15" s="7" t="s">
        <v>14</v>
      </c>
      <c r="C15" s="7" t="s">
        <v>14</v>
      </c>
      <c r="D15" s="7" t="s">
        <v>11</v>
      </c>
      <c r="E15" s="7" t="s">
        <v>12</v>
      </c>
      <c r="F15" s="7" t="s">
        <v>13</v>
      </c>
    </row>
    <row r="16" spans="1:6" ht="15.75" thickBot="1">
      <c r="A16" s="10"/>
      <c r="B16" s="7" t="s">
        <v>9</v>
      </c>
      <c r="C16" s="7" t="s">
        <v>18</v>
      </c>
      <c r="D16" s="7" t="s">
        <v>11</v>
      </c>
      <c r="E16" s="7" t="s">
        <v>12</v>
      </c>
      <c r="F16" s="7" t="s">
        <v>13</v>
      </c>
    </row>
    <row r="17" spans="1:6" ht="15.75" thickBot="1">
      <c r="A17" s="12"/>
      <c r="B17" s="7" t="s">
        <v>9</v>
      </c>
      <c r="C17" s="7" t="s">
        <v>26</v>
      </c>
      <c r="D17" s="7" t="s">
        <v>16</v>
      </c>
      <c r="E17" s="7" t="s">
        <v>12</v>
      </c>
      <c r="F17" s="7" t="s">
        <v>13</v>
      </c>
    </row>
    <row r="18" spans="1:6">
      <c r="A18" s="13"/>
    </row>
    <row r="19" spans="1:6" ht="15.75" thickBot="1">
      <c r="A19" s="2" t="s">
        <v>27</v>
      </c>
    </row>
    <row r="20" spans="1:6" ht="26.25" thickBot="1">
      <c r="A20" s="4" t="s">
        <v>2</v>
      </c>
      <c r="B20" s="5" t="s">
        <v>3</v>
      </c>
      <c r="C20" s="5" t="s">
        <v>4</v>
      </c>
      <c r="D20" s="5" t="s">
        <v>5</v>
      </c>
      <c r="E20" s="5" t="s">
        <v>6</v>
      </c>
      <c r="F20" s="5" t="s">
        <v>7</v>
      </c>
    </row>
    <row r="21" spans="1:6" ht="15.75" thickBot="1">
      <c r="A21" s="11" t="s">
        <v>8</v>
      </c>
      <c r="B21" s="7" t="s">
        <v>9</v>
      </c>
      <c r="C21" s="7" t="s">
        <v>10</v>
      </c>
      <c r="D21" s="7" t="s">
        <v>20</v>
      </c>
      <c r="E21" s="7" t="s">
        <v>12</v>
      </c>
      <c r="F21" s="7" t="s">
        <v>28</v>
      </c>
    </row>
    <row r="22" spans="1:6" ht="15.75" thickBot="1">
      <c r="A22" s="12"/>
      <c r="B22" s="7" t="s">
        <v>14</v>
      </c>
      <c r="C22" s="7" t="s">
        <v>14</v>
      </c>
      <c r="D22" s="7" t="s">
        <v>20</v>
      </c>
      <c r="E22" s="7" t="s">
        <v>12</v>
      </c>
      <c r="F22" s="7" t="s">
        <v>28</v>
      </c>
    </row>
    <row r="23" spans="1:6" ht="15.75" thickBot="1">
      <c r="A23" s="9" t="s">
        <v>22</v>
      </c>
      <c r="B23" s="7" t="s">
        <v>23</v>
      </c>
      <c r="C23" s="7" t="s">
        <v>23</v>
      </c>
      <c r="D23" s="7" t="s">
        <v>11</v>
      </c>
      <c r="E23" s="7" t="s">
        <v>12</v>
      </c>
      <c r="F23" s="7" t="s">
        <v>28</v>
      </c>
    </row>
    <row r="24" spans="1:6" ht="15.75" thickBot="1">
      <c r="A24" s="9" t="s">
        <v>24</v>
      </c>
      <c r="B24" s="7" t="s">
        <v>9</v>
      </c>
      <c r="C24" s="7" t="s">
        <v>10</v>
      </c>
      <c r="D24" s="7" t="s">
        <v>11</v>
      </c>
      <c r="E24" s="7" t="s">
        <v>12</v>
      </c>
      <c r="F24" s="7" t="s">
        <v>28</v>
      </c>
    </row>
    <row r="25" spans="1:6">
      <c r="A25" s="2"/>
    </row>
    <row r="26" spans="1:6">
      <c r="A26" s="2"/>
    </row>
    <row r="27" spans="1:6" ht="15.75" thickBot="1">
      <c r="A27" s="2" t="s">
        <v>29</v>
      </c>
    </row>
    <row r="28" spans="1:6" ht="26.25" thickBot="1">
      <c r="A28" s="4" t="s">
        <v>2</v>
      </c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</row>
    <row r="29" spans="1:6" ht="15.75" thickBot="1">
      <c r="A29" s="14" t="s">
        <v>30</v>
      </c>
      <c r="B29" s="7" t="s">
        <v>31</v>
      </c>
      <c r="C29" s="7" t="s">
        <v>31</v>
      </c>
      <c r="D29" s="7" t="s">
        <v>16</v>
      </c>
      <c r="E29" s="7" t="s">
        <v>32</v>
      </c>
      <c r="F29" s="7" t="s">
        <v>33</v>
      </c>
    </row>
    <row r="30" spans="1:6" ht="15.75" thickBot="1">
      <c r="A30" s="15"/>
      <c r="B30" s="7" t="s">
        <v>34</v>
      </c>
      <c r="C30" s="7" t="s">
        <v>34</v>
      </c>
      <c r="D30" s="7" t="s">
        <v>16</v>
      </c>
      <c r="E30" s="7" t="s">
        <v>12</v>
      </c>
      <c r="F30" s="7" t="s">
        <v>35</v>
      </c>
    </row>
    <row r="31" spans="1:6">
      <c r="A31" s="16"/>
    </row>
    <row r="32" spans="1:6" ht="15.75" thickBot="1">
      <c r="A32" s="2" t="s">
        <v>36</v>
      </c>
    </row>
    <row r="33" spans="1:6" ht="26.25" thickBot="1">
      <c r="A33" s="4" t="s">
        <v>2</v>
      </c>
      <c r="B33" s="5" t="s">
        <v>3</v>
      </c>
      <c r="C33" s="5" t="s">
        <v>4</v>
      </c>
      <c r="D33" s="5" t="s">
        <v>5</v>
      </c>
      <c r="E33" s="5" t="s">
        <v>6</v>
      </c>
      <c r="F33" s="5" t="s">
        <v>7</v>
      </c>
    </row>
    <row r="34" spans="1:6" ht="15.75" thickBot="1">
      <c r="A34" s="9" t="s">
        <v>22</v>
      </c>
      <c r="B34" s="7" t="s">
        <v>23</v>
      </c>
      <c r="C34" s="7" t="s">
        <v>23</v>
      </c>
      <c r="D34" s="7" t="s">
        <v>11</v>
      </c>
      <c r="E34" s="7" t="s">
        <v>12</v>
      </c>
      <c r="F34" s="7" t="s">
        <v>37</v>
      </c>
    </row>
    <row r="35" spans="1:6" ht="15.75" thickBot="1">
      <c r="A35" s="14" t="s">
        <v>30</v>
      </c>
      <c r="B35" s="7" t="s">
        <v>31</v>
      </c>
      <c r="C35" s="7" t="s">
        <v>38</v>
      </c>
      <c r="D35" s="7" t="s">
        <v>40</v>
      </c>
      <c r="E35" s="7" t="s">
        <v>12</v>
      </c>
      <c r="F35" s="7" t="s">
        <v>37</v>
      </c>
    </row>
    <row r="36" spans="1:6" ht="15.75" thickBot="1">
      <c r="A36" s="15"/>
      <c r="B36" s="7" t="s">
        <v>31</v>
      </c>
      <c r="C36" s="7" t="s">
        <v>39</v>
      </c>
      <c r="D36" s="7" t="s">
        <v>20</v>
      </c>
      <c r="E36" s="7" t="s">
        <v>12</v>
      </c>
      <c r="F36" s="7" t="s">
        <v>37</v>
      </c>
    </row>
    <row r="37" spans="1:6" ht="15.75" thickBot="1">
      <c r="A37" s="9" t="s">
        <v>8</v>
      </c>
      <c r="B37" s="7" t="s">
        <v>14</v>
      </c>
      <c r="C37" s="7" t="s">
        <v>14</v>
      </c>
      <c r="D37" s="7" t="s">
        <v>11</v>
      </c>
      <c r="E37" s="7" t="s">
        <v>41</v>
      </c>
      <c r="F37" s="7" t="s">
        <v>37</v>
      </c>
    </row>
    <row r="38" spans="1:6" ht="15.75">
      <c r="A38" s="1"/>
    </row>
  </sheetData>
  <mergeCells count="6">
    <mergeCell ref="A6:A10"/>
    <mergeCell ref="A14:A17"/>
    <mergeCell ref="A21:A22"/>
    <mergeCell ref="A29:A30"/>
    <mergeCell ref="A35:A36"/>
    <mergeCell ref="A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7CE0-1310-4581-9E7B-1FF9D3692C4C}">
  <dimension ref="A2:L2"/>
  <sheetViews>
    <sheetView workbookViewId="0">
      <selection activeCell="O31" sqref="O31"/>
    </sheetView>
  </sheetViews>
  <sheetFormatPr defaultRowHeight="15"/>
  <sheetData>
    <row r="2" spans="1:12">
      <c r="A2" s="343" t="s">
        <v>366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</sheetData>
  <mergeCells count="1">
    <mergeCell ref="A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BC9B-322C-4438-948D-7DCBF1E81969}">
  <dimension ref="A2:A4"/>
  <sheetViews>
    <sheetView workbookViewId="0">
      <selection activeCell="K30" sqref="K30"/>
    </sheetView>
  </sheetViews>
  <sheetFormatPr defaultRowHeight="15"/>
  <sheetData>
    <row r="2" spans="1:1">
      <c r="A2" t="s">
        <v>42</v>
      </c>
    </row>
    <row r="4" spans="1:1">
      <c r="A4" t="s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03AD-BB1B-452D-8F7F-F898D660E769}">
  <dimension ref="A1:O129"/>
  <sheetViews>
    <sheetView zoomScale="80" zoomScaleNormal="80" workbookViewId="0">
      <selection activeCell="A111" sqref="A111:M129"/>
    </sheetView>
  </sheetViews>
  <sheetFormatPr defaultRowHeight="15"/>
  <cols>
    <col min="1" max="1" width="33.5703125" bestFit="1" customWidth="1"/>
    <col min="2" max="2" width="13.5703125" customWidth="1"/>
    <col min="3" max="3" width="13.28515625" customWidth="1"/>
    <col min="4" max="4" width="12" bestFit="1" customWidth="1"/>
    <col min="5" max="5" width="14.140625" customWidth="1"/>
    <col min="6" max="6" width="12.5703125" customWidth="1"/>
    <col min="7" max="7" width="11.85546875" customWidth="1"/>
    <col min="8" max="8" width="13.140625" customWidth="1"/>
    <col min="9" max="9" width="13.28515625" customWidth="1"/>
    <col min="10" max="10" width="13.140625" customWidth="1"/>
    <col min="11" max="11" width="11" customWidth="1"/>
    <col min="12" max="12" width="9.85546875" customWidth="1"/>
    <col min="13" max="13" width="11.5703125" customWidth="1"/>
  </cols>
  <sheetData>
    <row r="1" spans="1:12" ht="15.75" thickBot="1">
      <c r="A1" s="68" t="s">
        <v>62</v>
      </c>
    </row>
    <row r="2" spans="1:12" ht="15.75">
      <c r="A2" s="20" t="s">
        <v>44</v>
      </c>
      <c r="B2" s="21"/>
      <c r="C2" s="22"/>
      <c r="D2" s="23"/>
      <c r="E2" s="21"/>
      <c r="F2" s="24"/>
      <c r="G2" s="25"/>
      <c r="H2" s="26" t="s">
        <v>45</v>
      </c>
      <c r="I2" s="27"/>
      <c r="J2" s="27"/>
      <c r="K2" s="27"/>
      <c r="L2" s="22"/>
    </row>
    <row r="3" spans="1:12" ht="89.25">
      <c r="A3" s="28" t="s">
        <v>8</v>
      </c>
      <c r="B3" s="29" t="s">
        <v>46</v>
      </c>
      <c r="C3" s="30" t="s">
        <v>47</v>
      </c>
      <c r="D3" s="31" t="s">
        <v>48</v>
      </c>
      <c r="E3" s="32" t="s">
        <v>49</v>
      </c>
      <c r="F3" s="33" t="s">
        <v>50</v>
      </c>
      <c r="G3" s="34" t="s">
        <v>51</v>
      </c>
      <c r="H3" s="35" t="s">
        <v>52</v>
      </c>
      <c r="I3" s="36" t="s">
        <v>53</v>
      </c>
      <c r="J3" s="36" t="s">
        <v>54</v>
      </c>
      <c r="K3" s="36" t="s">
        <v>55</v>
      </c>
      <c r="L3" s="30" t="s">
        <v>56</v>
      </c>
    </row>
    <row r="4" spans="1:12" ht="15.75">
      <c r="A4" s="37" t="s">
        <v>57</v>
      </c>
      <c r="B4" s="38"/>
      <c r="C4" s="39"/>
      <c r="D4" s="40"/>
      <c r="E4" s="38"/>
      <c r="F4" s="39"/>
      <c r="G4" s="41"/>
      <c r="H4" s="42"/>
      <c r="I4" s="38"/>
      <c r="J4" s="38"/>
      <c r="K4" s="43"/>
      <c r="L4" s="44"/>
    </row>
    <row r="5" spans="1:12">
      <c r="A5" s="45" t="s">
        <v>10</v>
      </c>
      <c r="B5" s="46" t="s">
        <v>58</v>
      </c>
      <c r="C5" s="47">
        <v>33</v>
      </c>
      <c r="D5" s="48">
        <v>23</v>
      </c>
      <c r="E5" s="46">
        <v>22</v>
      </c>
      <c r="F5" s="49">
        <v>1</v>
      </c>
      <c r="G5" s="50">
        <v>10</v>
      </c>
      <c r="H5" s="51">
        <v>7</v>
      </c>
      <c r="I5" s="46">
        <v>2</v>
      </c>
      <c r="J5" s="46">
        <v>1</v>
      </c>
      <c r="K5" s="52"/>
      <c r="L5" s="53"/>
    </row>
    <row r="6" spans="1:12">
      <c r="A6" s="45" t="s">
        <v>14</v>
      </c>
      <c r="B6" s="46" t="s">
        <v>58</v>
      </c>
      <c r="C6" s="47">
        <v>37</v>
      </c>
      <c r="D6" s="48">
        <v>23</v>
      </c>
      <c r="E6" s="46">
        <v>23</v>
      </c>
      <c r="F6" s="49">
        <v>0</v>
      </c>
      <c r="G6" s="50">
        <v>14</v>
      </c>
      <c r="H6" s="51">
        <v>12</v>
      </c>
      <c r="I6" s="46">
        <v>2</v>
      </c>
      <c r="J6" s="46"/>
      <c r="K6" s="52"/>
      <c r="L6" s="53"/>
    </row>
    <row r="7" spans="1:12">
      <c r="A7" s="45" t="s">
        <v>15</v>
      </c>
      <c r="B7" s="46" t="s">
        <v>58</v>
      </c>
      <c r="C7" s="47">
        <v>26</v>
      </c>
      <c r="D7" s="48">
        <v>14</v>
      </c>
      <c r="E7" s="46">
        <v>14</v>
      </c>
      <c r="F7" s="49">
        <v>0</v>
      </c>
      <c r="G7" s="50">
        <v>12</v>
      </c>
      <c r="H7" s="51">
        <v>10</v>
      </c>
      <c r="I7" s="46">
        <v>2</v>
      </c>
      <c r="J7" s="46"/>
      <c r="K7" s="52"/>
      <c r="L7" s="53"/>
    </row>
    <row r="8" spans="1:12">
      <c r="A8" s="45" t="s">
        <v>17</v>
      </c>
      <c r="B8" s="46" t="s">
        <v>58</v>
      </c>
      <c r="C8" s="47">
        <v>33</v>
      </c>
      <c r="D8" s="48">
        <v>21</v>
      </c>
      <c r="E8" s="46">
        <v>21</v>
      </c>
      <c r="F8" s="49">
        <v>0</v>
      </c>
      <c r="G8" s="50">
        <v>12</v>
      </c>
      <c r="H8" s="51">
        <v>9</v>
      </c>
      <c r="I8" s="46">
        <v>3</v>
      </c>
      <c r="J8" s="46"/>
      <c r="K8" s="52"/>
      <c r="L8" s="53"/>
    </row>
    <row r="9" spans="1:12">
      <c r="A9" s="45" t="s">
        <v>18</v>
      </c>
      <c r="B9" s="46" t="s">
        <v>58</v>
      </c>
      <c r="C9" s="47">
        <v>30</v>
      </c>
      <c r="D9" s="48">
        <v>22</v>
      </c>
      <c r="E9" s="46">
        <v>21</v>
      </c>
      <c r="F9" s="49">
        <v>1</v>
      </c>
      <c r="G9" s="50">
        <v>8</v>
      </c>
      <c r="H9" s="51">
        <v>7</v>
      </c>
      <c r="I9" s="46">
        <v>1</v>
      </c>
      <c r="J9" s="46"/>
      <c r="K9" s="52"/>
      <c r="L9" s="53"/>
    </row>
    <row r="10" spans="1:12">
      <c r="A10" s="45" t="s">
        <v>10</v>
      </c>
      <c r="B10" s="46" t="s">
        <v>59</v>
      </c>
      <c r="C10" s="47">
        <v>30</v>
      </c>
      <c r="D10" s="48">
        <v>27</v>
      </c>
      <c r="E10" s="46">
        <v>26</v>
      </c>
      <c r="F10" s="49">
        <v>1</v>
      </c>
      <c r="G10" s="50">
        <v>3</v>
      </c>
      <c r="H10" s="51">
        <v>2</v>
      </c>
      <c r="I10" s="46">
        <v>1</v>
      </c>
      <c r="J10" s="46"/>
      <c r="K10" s="52"/>
      <c r="L10" s="53"/>
    </row>
    <row r="11" spans="1:12">
      <c r="A11" s="45" t="s">
        <v>17</v>
      </c>
      <c r="B11" s="46" t="s">
        <v>60</v>
      </c>
      <c r="C11" s="47">
        <v>13</v>
      </c>
      <c r="D11" s="48">
        <v>12</v>
      </c>
      <c r="E11" s="46">
        <v>12</v>
      </c>
      <c r="F11" s="49">
        <v>4</v>
      </c>
      <c r="G11" s="50">
        <v>1</v>
      </c>
      <c r="H11" s="51"/>
      <c r="I11" s="46">
        <v>1</v>
      </c>
      <c r="J11" s="46"/>
      <c r="K11" s="52"/>
      <c r="L11" s="53"/>
    </row>
    <row r="12" spans="1:12">
      <c r="A12" s="45" t="s">
        <v>18</v>
      </c>
      <c r="B12" s="46" t="s">
        <v>60</v>
      </c>
      <c r="C12" s="47">
        <v>30</v>
      </c>
      <c r="D12" s="48">
        <v>22</v>
      </c>
      <c r="E12" s="46">
        <v>18</v>
      </c>
      <c r="F12" s="49">
        <v>4</v>
      </c>
      <c r="G12" s="50">
        <v>8</v>
      </c>
      <c r="H12" s="51">
        <v>7</v>
      </c>
      <c r="I12" s="46">
        <v>1</v>
      </c>
      <c r="J12" s="46"/>
      <c r="K12" s="52"/>
      <c r="L12" s="53"/>
    </row>
    <row r="13" spans="1:12" ht="15.75">
      <c r="A13" s="37" t="s">
        <v>61</v>
      </c>
      <c r="B13" s="46"/>
      <c r="C13" s="39"/>
      <c r="D13" s="40"/>
      <c r="E13" s="54"/>
      <c r="F13" s="55"/>
      <c r="G13" s="41"/>
      <c r="H13" s="56"/>
      <c r="I13" s="54"/>
      <c r="J13" s="54"/>
      <c r="K13" s="57"/>
      <c r="L13" s="58"/>
    </row>
    <row r="14" spans="1:12">
      <c r="A14" s="45" t="s">
        <v>10</v>
      </c>
      <c r="B14" s="46" t="s">
        <v>60</v>
      </c>
      <c r="C14" s="47">
        <v>99</v>
      </c>
      <c r="D14" s="48">
        <v>85</v>
      </c>
      <c r="E14" s="46">
        <v>84</v>
      </c>
      <c r="F14" s="49">
        <v>1</v>
      </c>
      <c r="G14" s="50">
        <v>14</v>
      </c>
      <c r="H14" s="51">
        <v>10</v>
      </c>
      <c r="I14" s="46">
        <v>2</v>
      </c>
      <c r="J14" s="46"/>
      <c r="K14" s="52">
        <v>2</v>
      </c>
      <c r="L14" s="53"/>
    </row>
    <row r="15" spans="1:12" ht="15.75" thickBot="1">
      <c r="A15" s="59" t="s">
        <v>14</v>
      </c>
      <c r="B15" s="60" t="s">
        <v>60</v>
      </c>
      <c r="C15" s="61">
        <v>60</v>
      </c>
      <c r="D15" s="62">
        <v>56</v>
      </c>
      <c r="E15" s="60">
        <v>55</v>
      </c>
      <c r="F15" s="63">
        <v>1</v>
      </c>
      <c r="G15" s="64">
        <v>4</v>
      </c>
      <c r="H15" s="65">
        <v>3</v>
      </c>
      <c r="I15" s="60"/>
      <c r="J15" s="60"/>
      <c r="K15" s="66">
        <v>1</v>
      </c>
      <c r="L15" s="67"/>
    </row>
    <row r="16" spans="1:12">
      <c r="A16" s="68"/>
      <c r="B16" s="69"/>
      <c r="C16" s="69">
        <f>SUM(C5:C15)</f>
        <v>391</v>
      </c>
      <c r="D16" s="69">
        <f t="shared" ref="D16:L16" si="0">SUM(D5:D15)</f>
        <v>305</v>
      </c>
      <c r="E16" s="69">
        <f>SUM(E5:E15)</f>
        <v>296</v>
      </c>
      <c r="F16" s="69">
        <f>SUM(F5:F15)</f>
        <v>13</v>
      </c>
      <c r="G16" s="69">
        <f t="shared" si="0"/>
        <v>86</v>
      </c>
      <c r="H16" s="69">
        <f t="shared" si="0"/>
        <v>67</v>
      </c>
      <c r="I16" s="69">
        <f t="shared" si="0"/>
        <v>15</v>
      </c>
      <c r="J16" s="69">
        <f t="shared" si="0"/>
        <v>1</v>
      </c>
      <c r="K16" s="69">
        <f t="shared" si="0"/>
        <v>3</v>
      </c>
      <c r="L16" s="69">
        <f t="shared" si="0"/>
        <v>0</v>
      </c>
    </row>
    <row r="17" spans="1:14" ht="15.75" thickBot="1"/>
    <row r="18" spans="1:14">
      <c r="A18" s="70" t="s">
        <v>63</v>
      </c>
      <c r="B18" s="71"/>
      <c r="C18" s="72"/>
      <c r="D18" s="73" t="s">
        <v>48</v>
      </c>
      <c r="E18" s="74"/>
      <c r="F18" s="75"/>
      <c r="G18" s="76"/>
      <c r="H18" s="77" t="s">
        <v>45</v>
      </c>
      <c r="I18" s="74"/>
      <c r="J18" s="74"/>
      <c r="K18" s="74"/>
      <c r="L18" s="74"/>
      <c r="M18" s="74"/>
      <c r="N18" s="75"/>
    </row>
    <row r="19" spans="1:14" ht="76.5">
      <c r="A19" s="28" t="s">
        <v>8</v>
      </c>
      <c r="B19" s="29" t="s">
        <v>46</v>
      </c>
      <c r="C19" s="30" t="s">
        <v>64</v>
      </c>
      <c r="D19" s="31" t="s">
        <v>48</v>
      </c>
      <c r="E19" s="78" t="s">
        <v>65</v>
      </c>
      <c r="F19" s="33" t="s">
        <v>50</v>
      </c>
      <c r="G19" s="34" t="s">
        <v>51</v>
      </c>
      <c r="H19" s="35" t="s">
        <v>52</v>
      </c>
      <c r="I19" s="36" t="s">
        <v>53</v>
      </c>
      <c r="J19" s="36" t="s">
        <v>54</v>
      </c>
      <c r="K19" s="36" t="s">
        <v>55</v>
      </c>
      <c r="L19" s="36" t="s">
        <v>56</v>
      </c>
      <c r="M19" s="36" t="s">
        <v>66</v>
      </c>
      <c r="N19" s="30" t="s">
        <v>67</v>
      </c>
    </row>
    <row r="20" spans="1:14" ht="15.75">
      <c r="A20" s="37" t="s">
        <v>57</v>
      </c>
      <c r="B20" s="38"/>
      <c r="C20" s="39"/>
      <c r="D20" s="40"/>
      <c r="E20" s="79"/>
      <c r="F20" s="39"/>
      <c r="G20" s="41"/>
      <c r="H20" s="42"/>
      <c r="I20" s="38"/>
      <c r="J20" s="38"/>
      <c r="K20" s="38"/>
      <c r="L20" s="38"/>
      <c r="M20" s="38"/>
      <c r="N20" s="39"/>
    </row>
    <row r="21" spans="1:14">
      <c r="A21" s="45" t="s">
        <v>10</v>
      </c>
      <c r="B21" s="46" t="s">
        <v>58</v>
      </c>
      <c r="C21" s="47">
        <v>27</v>
      </c>
      <c r="D21" s="48">
        <v>27</v>
      </c>
      <c r="E21" s="80">
        <v>27</v>
      </c>
      <c r="F21" s="49">
        <v>0</v>
      </c>
      <c r="G21" s="50">
        <v>0</v>
      </c>
      <c r="H21" s="51"/>
      <c r="I21" s="46"/>
      <c r="J21" s="46"/>
      <c r="K21" s="46"/>
      <c r="L21" s="46"/>
      <c r="M21" s="46"/>
      <c r="N21" s="49"/>
    </row>
    <row r="22" spans="1:14">
      <c r="A22" s="45" t="s">
        <v>14</v>
      </c>
      <c r="B22" s="46" t="s">
        <v>58</v>
      </c>
      <c r="C22" s="47">
        <v>25</v>
      </c>
      <c r="D22" s="48">
        <v>22</v>
      </c>
      <c r="E22" s="80">
        <v>21</v>
      </c>
      <c r="F22" s="49">
        <v>1</v>
      </c>
      <c r="G22" s="50">
        <v>3</v>
      </c>
      <c r="H22" s="51">
        <v>2</v>
      </c>
      <c r="I22" s="46">
        <v>1</v>
      </c>
      <c r="J22" s="46"/>
      <c r="K22" s="46"/>
      <c r="L22" s="46"/>
      <c r="M22" s="46"/>
      <c r="N22" s="49"/>
    </row>
    <row r="23" spans="1:14">
      <c r="A23" s="45" t="s">
        <v>15</v>
      </c>
      <c r="B23" s="46" t="s">
        <v>58</v>
      </c>
      <c r="C23" s="47">
        <v>20</v>
      </c>
      <c r="D23" s="48">
        <v>16</v>
      </c>
      <c r="E23" s="80">
        <v>16</v>
      </c>
      <c r="F23" s="49">
        <v>0</v>
      </c>
      <c r="G23" s="50">
        <v>4</v>
      </c>
      <c r="H23" s="51">
        <v>2</v>
      </c>
      <c r="I23" s="46"/>
      <c r="J23" s="46"/>
      <c r="K23" s="46"/>
      <c r="L23" s="46"/>
      <c r="M23" s="46">
        <v>2</v>
      </c>
      <c r="N23" s="49"/>
    </row>
    <row r="24" spans="1:14">
      <c r="A24" s="45" t="s">
        <v>17</v>
      </c>
      <c r="B24" s="46" t="s">
        <v>58</v>
      </c>
      <c r="C24" s="47">
        <v>26</v>
      </c>
      <c r="D24" s="48">
        <v>21</v>
      </c>
      <c r="E24" s="80">
        <v>19</v>
      </c>
      <c r="F24" s="49">
        <v>2</v>
      </c>
      <c r="G24" s="50">
        <v>5</v>
      </c>
      <c r="H24" s="51">
        <v>3</v>
      </c>
      <c r="I24" s="46">
        <v>1</v>
      </c>
      <c r="J24" s="46"/>
      <c r="K24" s="46">
        <v>1</v>
      </c>
      <c r="L24" s="46"/>
      <c r="M24" s="46"/>
      <c r="N24" s="49"/>
    </row>
    <row r="25" spans="1:14">
      <c r="A25" s="45" t="s">
        <v>18</v>
      </c>
      <c r="B25" s="46" t="s">
        <v>58</v>
      </c>
      <c r="C25" s="47">
        <v>25</v>
      </c>
      <c r="D25" s="48">
        <v>21</v>
      </c>
      <c r="E25" s="80">
        <v>21</v>
      </c>
      <c r="F25" s="49">
        <v>0</v>
      </c>
      <c r="G25" s="50">
        <v>4</v>
      </c>
      <c r="H25" s="51">
        <v>2</v>
      </c>
      <c r="I25" s="46">
        <v>2</v>
      </c>
      <c r="J25" s="46"/>
      <c r="K25" s="46"/>
      <c r="L25" s="46"/>
      <c r="M25" s="46"/>
      <c r="N25" s="49"/>
    </row>
    <row r="26" spans="1:14">
      <c r="A26" s="45" t="s">
        <v>10</v>
      </c>
      <c r="B26" s="46" t="s">
        <v>59</v>
      </c>
      <c r="C26" s="47">
        <v>38</v>
      </c>
      <c r="D26" s="48">
        <v>33</v>
      </c>
      <c r="E26" s="80">
        <v>32</v>
      </c>
      <c r="F26" s="49">
        <v>1</v>
      </c>
      <c r="G26" s="50">
        <v>5</v>
      </c>
      <c r="H26" s="51">
        <v>3</v>
      </c>
      <c r="I26" s="46">
        <v>1</v>
      </c>
      <c r="J26" s="46"/>
      <c r="K26" s="46">
        <v>1</v>
      </c>
      <c r="L26" s="46"/>
      <c r="M26" s="46"/>
      <c r="N26" s="49"/>
    </row>
    <row r="27" spans="1:14">
      <c r="A27" s="45" t="s">
        <v>68</v>
      </c>
      <c r="B27" s="46" t="s">
        <v>59</v>
      </c>
      <c r="C27" s="47">
        <v>19</v>
      </c>
      <c r="D27" s="48">
        <v>19</v>
      </c>
      <c r="E27" s="80">
        <v>19</v>
      </c>
      <c r="F27" s="49">
        <v>0</v>
      </c>
      <c r="G27" s="50">
        <v>0</v>
      </c>
      <c r="H27" s="51"/>
      <c r="I27" s="46"/>
      <c r="J27" s="46"/>
      <c r="K27" s="46"/>
      <c r="L27" s="46"/>
      <c r="M27" s="46"/>
      <c r="N27" s="49"/>
    </row>
    <row r="28" spans="1:14">
      <c r="A28" s="45" t="s">
        <v>17</v>
      </c>
      <c r="B28" s="46" t="s">
        <v>60</v>
      </c>
      <c r="C28" s="47">
        <v>17</v>
      </c>
      <c r="D28" s="48">
        <v>15</v>
      </c>
      <c r="E28" s="80">
        <v>15</v>
      </c>
      <c r="F28" s="49">
        <v>0</v>
      </c>
      <c r="G28" s="50">
        <v>2</v>
      </c>
      <c r="H28" s="51">
        <v>1</v>
      </c>
      <c r="I28" s="46">
        <v>1</v>
      </c>
      <c r="J28" s="46"/>
      <c r="K28" s="46"/>
      <c r="L28" s="46"/>
      <c r="M28" s="46"/>
      <c r="N28" s="49"/>
    </row>
    <row r="29" spans="1:14">
      <c r="A29" s="45" t="s">
        <v>18</v>
      </c>
      <c r="B29" s="46" t="s">
        <v>60</v>
      </c>
      <c r="C29" s="47">
        <v>39</v>
      </c>
      <c r="D29" s="48">
        <v>35</v>
      </c>
      <c r="E29" s="80">
        <v>33</v>
      </c>
      <c r="F29" s="49">
        <v>2</v>
      </c>
      <c r="G29" s="50">
        <v>4</v>
      </c>
      <c r="H29" s="51">
        <v>2</v>
      </c>
      <c r="I29" s="46"/>
      <c r="J29" s="46"/>
      <c r="K29" s="46">
        <v>1</v>
      </c>
      <c r="L29" s="46"/>
      <c r="M29" s="46"/>
      <c r="N29" s="49">
        <v>1</v>
      </c>
    </row>
    <row r="30" spans="1:14" ht="15.75">
      <c r="A30" s="37" t="s">
        <v>61</v>
      </c>
      <c r="B30" s="46"/>
      <c r="C30" s="39"/>
      <c r="D30" s="40"/>
      <c r="E30" s="81"/>
      <c r="F30" s="55"/>
      <c r="G30" s="41"/>
      <c r="H30" s="56"/>
      <c r="I30" s="54"/>
      <c r="J30" s="54"/>
      <c r="K30" s="54"/>
      <c r="L30" s="54"/>
      <c r="M30" s="54"/>
      <c r="N30" s="55"/>
    </row>
    <row r="31" spans="1:14">
      <c r="A31" s="45" t="s">
        <v>10</v>
      </c>
      <c r="B31" s="46" t="s">
        <v>60</v>
      </c>
      <c r="C31" s="47">
        <v>170</v>
      </c>
      <c r="D31" s="48">
        <v>166</v>
      </c>
      <c r="E31" s="80">
        <v>162</v>
      </c>
      <c r="F31" s="49">
        <v>4</v>
      </c>
      <c r="G31" s="50">
        <v>4</v>
      </c>
      <c r="H31" s="51">
        <v>2</v>
      </c>
      <c r="I31" s="46">
        <v>1</v>
      </c>
      <c r="J31" s="46"/>
      <c r="K31" s="46">
        <v>1</v>
      </c>
      <c r="L31" s="46"/>
      <c r="M31" s="46"/>
      <c r="N31" s="49"/>
    </row>
    <row r="32" spans="1:14" ht="15.75" thickBot="1">
      <c r="A32" s="59" t="s">
        <v>14</v>
      </c>
      <c r="B32" s="60" t="s">
        <v>60</v>
      </c>
      <c r="C32" s="61">
        <v>45</v>
      </c>
      <c r="D32" s="62">
        <v>39</v>
      </c>
      <c r="E32" s="82">
        <v>38</v>
      </c>
      <c r="F32" s="63">
        <v>1</v>
      </c>
      <c r="G32" s="64">
        <v>6</v>
      </c>
      <c r="H32" s="65">
        <v>3</v>
      </c>
      <c r="I32" s="60">
        <v>1</v>
      </c>
      <c r="J32" s="60"/>
      <c r="K32" s="60">
        <v>2</v>
      </c>
      <c r="L32" s="60"/>
      <c r="M32" s="60"/>
      <c r="N32" s="63"/>
    </row>
    <row r="33" spans="1:14">
      <c r="A33" s="3"/>
      <c r="B33" s="6"/>
      <c r="C33" s="69">
        <f>SUM(C21:C32)</f>
        <v>451</v>
      </c>
      <c r="D33" s="69">
        <f t="shared" ref="D33:N33" si="1">SUM(D21:D32)</f>
        <v>414</v>
      </c>
      <c r="E33" s="6">
        <f t="shared" si="1"/>
        <v>403</v>
      </c>
      <c r="F33" s="6">
        <f t="shared" si="1"/>
        <v>11</v>
      </c>
      <c r="G33" s="69">
        <f t="shared" si="1"/>
        <v>37</v>
      </c>
      <c r="H33" s="6">
        <f t="shared" si="1"/>
        <v>20</v>
      </c>
      <c r="I33" s="6">
        <f t="shared" si="1"/>
        <v>8</v>
      </c>
      <c r="J33" s="6">
        <f t="shared" si="1"/>
        <v>0</v>
      </c>
      <c r="K33" s="6">
        <f t="shared" si="1"/>
        <v>6</v>
      </c>
      <c r="L33" s="6">
        <f t="shared" si="1"/>
        <v>0</v>
      </c>
      <c r="M33" s="6">
        <f t="shared" si="1"/>
        <v>2</v>
      </c>
      <c r="N33" s="6">
        <f t="shared" si="1"/>
        <v>1</v>
      </c>
    </row>
    <row r="34" spans="1:14" ht="15.75" thickBot="1"/>
    <row r="35" spans="1:14" ht="15.75">
      <c r="A35" s="83" t="s">
        <v>69</v>
      </c>
      <c r="B35" s="21"/>
      <c r="C35" s="22"/>
      <c r="D35" s="84"/>
      <c r="E35" s="85"/>
      <c r="F35" s="24"/>
      <c r="G35" s="25"/>
      <c r="H35" s="77" t="s">
        <v>45</v>
      </c>
      <c r="I35" s="74"/>
      <c r="J35" s="74"/>
      <c r="K35" s="74"/>
      <c r="L35" s="74"/>
      <c r="M35" s="75"/>
    </row>
    <row r="36" spans="1:14" ht="63.75">
      <c r="A36" s="86" t="s">
        <v>8</v>
      </c>
      <c r="B36" s="36" t="s">
        <v>46</v>
      </c>
      <c r="C36" s="30" t="s">
        <v>70</v>
      </c>
      <c r="D36" s="87" t="s">
        <v>48</v>
      </c>
      <c r="E36" s="78" t="s">
        <v>71</v>
      </c>
      <c r="F36" s="33" t="s">
        <v>50</v>
      </c>
      <c r="G36" s="34" t="s">
        <v>51</v>
      </c>
      <c r="H36" s="35" t="s">
        <v>52</v>
      </c>
      <c r="I36" s="36" t="s">
        <v>53</v>
      </c>
      <c r="J36" s="36" t="s">
        <v>54</v>
      </c>
      <c r="K36" s="36" t="s">
        <v>55</v>
      </c>
      <c r="L36" s="36" t="s">
        <v>56</v>
      </c>
      <c r="M36" s="30" t="s">
        <v>66</v>
      </c>
    </row>
    <row r="37" spans="1:14" ht="15.75">
      <c r="A37" s="37" t="s">
        <v>57</v>
      </c>
      <c r="B37" s="38"/>
      <c r="C37" s="39"/>
      <c r="D37" s="40"/>
      <c r="E37" s="79"/>
      <c r="F37" s="39"/>
      <c r="G37" s="41"/>
      <c r="H37" s="42"/>
      <c r="I37" s="38"/>
      <c r="J37" s="38"/>
      <c r="K37" s="43"/>
      <c r="L37" s="43"/>
      <c r="M37" s="44"/>
    </row>
    <row r="38" spans="1:14">
      <c r="A38" s="45" t="s">
        <v>10</v>
      </c>
      <c r="B38" s="46" t="s">
        <v>58</v>
      </c>
      <c r="C38" s="47">
        <v>24</v>
      </c>
      <c r="D38" s="48">
        <v>20</v>
      </c>
      <c r="E38" s="80">
        <v>18</v>
      </c>
      <c r="F38" s="49">
        <v>2</v>
      </c>
      <c r="G38" s="50">
        <v>4</v>
      </c>
      <c r="H38" s="51">
        <v>2</v>
      </c>
      <c r="I38" s="46">
        <v>2</v>
      </c>
      <c r="J38" s="46"/>
      <c r="K38" s="46"/>
      <c r="L38" s="46"/>
      <c r="M38" s="49"/>
    </row>
    <row r="39" spans="1:14">
      <c r="A39" s="45" t="s">
        <v>14</v>
      </c>
      <c r="B39" s="46" t="s">
        <v>58</v>
      </c>
      <c r="C39" s="47">
        <v>41</v>
      </c>
      <c r="D39" s="48">
        <v>32</v>
      </c>
      <c r="E39" s="80">
        <v>31</v>
      </c>
      <c r="F39" s="49">
        <v>1</v>
      </c>
      <c r="G39" s="50">
        <v>9</v>
      </c>
      <c r="H39" s="51">
        <v>3</v>
      </c>
      <c r="I39" s="46">
        <v>6</v>
      </c>
      <c r="J39" s="46"/>
      <c r="K39" s="46"/>
      <c r="L39" s="46"/>
      <c r="M39" s="49"/>
    </row>
    <row r="40" spans="1:14">
      <c r="A40" s="45" t="s">
        <v>15</v>
      </c>
      <c r="B40" s="46" t="s">
        <v>58</v>
      </c>
      <c r="C40" s="47">
        <v>19</v>
      </c>
      <c r="D40" s="48">
        <v>11</v>
      </c>
      <c r="E40" s="80">
        <v>11</v>
      </c>
      <c r="F40" s="49">
        <v>0</v>
      </c>
      <c r="G40" s="50">
        <v>8</v>
      </c>
      <c r="H40" s="51">
        <v>3</v>
      </c>
      <c r="I40" s="46">
        <v>5</v>
      </c>
      <c r="J40" s="46"/>
      <c r="K40" s="46"/>
      <c r="L40" s="46"/>
      <c r="M40" s="49"/>
    </row>
    <row r="41" spans="1:14">
      <c r="A41" s="45" t="s">
        <v>17</v>
      </c>
      <c r="B41" s="46" t="s">
        <v>58</v>
      </c>
      <c r="C41" s="47">
        <v>29</v>
      </c>
      <c r="D41" s="48">
        <v>28</v>
      </c>
      <c r="E41" s="80">
        <v>28</v>
      </c>
      <c r="F41" s="49">
        <v>0</v>
      </c>
      <c r="G41" s="50">
        <v>1</v>
      </c>
      <c r="H41" s="51"/>
      <c r="I41" s="46">
        <v>1</v>
      </c>
      <c r="J41" s="46"/>
      <c r="K41" s="46"/>
      <c r="L41" s="46"/>
      <c r="M41" s="49"/>
    </row>
    <row r="42" spans="1:14">
      <c r="A42" s="45" t="s">
        <v>18</v>
      </c>
      <c r="B42" s="46" t="s">
        <v>58</v>
      </c>
      <c r="C42" s="47">
        <v>20</v>
      </c>
      <c r="D42" s="48">
        <v>16</v>
      </c>
      <c r="E42" s="80">
        <v>16</v>
      </c>
      <c r="F42" s="49">
        <v>0</v>
      </c>
      <c r="G42" s="50">
        <v>4</v>
      </c>
      <c r="H42" s="51">
        <v>2</v>
      </c>
      <c r="I42" s="46">
        <v>2</v>
      </c>
      <c r="J42" s="46"/>
      <c r="K42" s="46"/>
      <c r="L42" s="46"/>
      <c r="M42" s="49"/>
    </row>
    <row r="43" spans="1:14">
      <c r="A43" s="45" t="s">
        <v>10</v>
      </c>
      <c r="B43" s="46" t="s">
        <v>59</v>
      </c>
      <c r="C43" s="47">
        <v>27</v>
      </c>
      <c r="D43" s="48">
        <v>23</v>
      </c>
      <c r="E43" s="80">
        <v>21</v>
      </c>
      <c r="F43" s="49">
        <v>2</v>
      </c>
      <c r="G43" s="50">
        <v>4</v>
      </c>
      <c r="H43" s="51">
        <v>2</v>
      </c>
      <c r="I43" s="46">
        <v>2</v>
      </c>
      <c r="J43" s="46"/>
      <c r="K43" s="46"/>
      <c r="L43" s="46"/>
      <c r="M43" s="49"/>
    </row>
    <row r="44" spans="1:14">
      <c r="A44" s="45" t="s">
        <v>17</v>
      </c>
      <c r="B44" s="46" t="s">
        <v>60</v>
      </c>
      <c r="C44" s="47">
        <v>17</v>
      </c>
      <c r="D44" s="48">
        <v>17</v>
      </c>
      <c r="E44" s="80">
        <v>16</v>
      </c>
      <c r="F44" s="49">
        <v>1</v>
      </c>
      <c r="G44" s="50">
        <v>0</v>
      </c>
      <c r="H44" s="51"/>
      <c r="I44" s="46"/>
      <c r="J44" s="46"/>
      <c r="K44" s="46"/>
      <c r="L44" s="46"/>
      <c r="M44" s="49"/>
    </row>
    <row r="45" spans="1:14">
      <c r="A45" s="45" t="s">
        <v>18</v>
      </c>
      <c r="B45" s="46" t="s">
        <v>60</v>
      </c>
      <c r="C45" s="47">
        <v>14</v>
      </c>
      <c r="D45" s="48">
        <v>10</v>
      </c>
      <c r="E45" s="80">
        <v>10</v>
      </c>
      <c r="F45" s="49">
        <v>0</v>
      </c>
      <c r="G45" s="50">
        <v>4</v>
      </c>
      <c r="H45" s="51">
        <v>1</v>
      </c>
      <c r="I45" s="46">
        <v>3</v>
      </c>
      <c r="J45" s="46"/>
      <c r="K45" s="46"/>
      <c r="L45" s="46"/>
      <c r="M45" s="49"/>
    </row>
    <row r="46" spans="1:14" ht="15.75">
      <c r="A46" s="37" t="s">
        <v>61</v>
      </c>
      <c r="B46" s="46"/>
      <c r="C46" s="39"/>
      <c r="D46" s="40"/>
      <c r="E46" s="81"/>
      <c r="F46" s="55"/>
      <c r="G46" s="41"/>
      <c r="H46" s="56"/>
      <c r="I46" s="54"/>
      <c r="J46" s="54"/>
      <c r="K46" s="54"/>
      <c r="L46" s="54"/>
      <c r="M46" s="55"/>
    </row>
    <row r="47" spans="1:14">
      <c r="A47" s="45" t="s">
        <v>10</v>
      </c>
      <c r="B47" s="46" t="s">
        <v>60</v>
      </c>
      <c r="C47" s="47">
        <v>169</v>
      </c>
      <c r="D47" s="48">
        <v>160</v>
      </c>
      <c r="E47" s="80">
        <v>151</v>
      </c>
      <c r="F47" s="49">
        <v>9</v>
      </c>
      <c r="G47" s="50">
        <v>9</v>
      </c>
      <c r="H47" s="51">
        <v>4</v>
      </c>
      <c r="I47" s="46">
        <v>3</v>
      </c>
      <c r="J47" s="46"/>
      <c r="K47" s="46">
        <v>2</v>
      </c>
      <c r="L47" s="46"/>
      <c r="M47" s="49"/>
    </row>
    <row r="48" spans="1:14" ht="15.75" thickBot="1">
      <c r="A48" s="59" t="s">
        <v>14</v>
      </c>
      <c r="B48" s="60" t="s">
        <v>60</v>
      </c>
      <c r="C48" s="61">
        <v>30</v>
      </c>
      <c r="D48" s="62">
        <v>29</v>
      </c>
      <c r="E48" s="82">
        <v>24</v>
      </c>
      <c r="F48" s="63">
        <v>5</v>
      </c>
      <c r="G48" s="64">
        <v>1</v>
      </c>
      <c r="H48" s="65"/>
      <c r="I48" s="60">
        <v>1</v>
      </c>
      <c r="J48" s="60"/>
      <c r="K48" s="60"/>
      <c r="L48" s="60"/>
      <c r="M48" s="63"/>
    </row>
    <row r="49" spans="1:13">
      <c r="A49" s="68"/>
      <c r="B49" s="69"/>
      <c r="C49" s="69">
        <f>SUM(C38:C48)</f>
        <v>390</v>
      </c>
      <c r="D49" s="69">
        <f t="shared" ref="D49:M49" si="2">SUM(D38:D48)</f>
        <v>346</v>
      </c>
      <c r="E49" s="69">
        <f>SUM(E38:E48)</f>
        <v>326</v>
      </c>
      <c r="F49" s="69">
        <f>SUM(F38:F48)</f>
        <v>20</v>
      </c>
      <c r="G49" s="69">
        <f t="shared" si="2"/>
        <v>44</v>
      </c>
      <c r="H49" s="69">
        <f t="shared" si="2"/>
        <v>17</v>
      </c>
      <c r="I49" s="69">
        <f t="shared" si="2"/>
        <v>25</v>
      </c>
      <c r="J49" s="69">
        <f t="shared" si="2"/>
        <v>0</v>
      </c>
      <c r="K49" s="69">
        <f t="shared" si="2"/>
        <v>2</v>
      </c>
      <c r="L49" s="69">
        <f t="shared" si="2"/>
        <v>0</v>
      </c>
      <c r="M49" s="69">
        <f t="shared" si="2"/>
        <v>0</v>
      </c>
    </row>
    <row r="50" spans="1:13" ht="15.75" thickBot="1"/>
    <row r="51" spans="1:13">
      <c r="A51" s="88" t="s">
        <v>72</v>
      </c>
      <c r="B51" s="21"/>
      <c r="C51" s="85"/>
      <c r="D51" s="84"/>
      <c r="E51" s="85"/>
      <c r="F51" s="24"/>
      <c r="G51" s="25"/>
      <c r="H51" s="77" t="s">
        <v>45</v>
      </c>
      <c r="I51" s="74"/>
      <c r="J51" s="74"/>
      <c r="K51" s="74"/>
      <c r="L51" s="74"/>
      <c r="M51" s="75"/>
    </row>
    <row r="52" spans="1:13" ht="63.75">
      <c r="A52" s="86" t="s">
        <v>8</v>
      </c>
      <c r="B52" s="89" t="s">
        <v>46</v>
      </c>
      <c r="C52" s="90" t="s">
        <v>73</v>
      </c>
      <c r="D52" s="31" t="s">
        <v>48</v>
      </c>
      <c r="E52" s="78" t="s">
        <v>74</v>
      </c>
      <c r="F52" s="33" t="s">
        <v>50</v>
      </c>
      <c r="G52" s="34" t="s">
        <v>51</v>
      </c>
      <c r="H52" s="35" t="s">
        <v>52</v>
      </c>
      <c r="I52" s="36" t="s">
        <v>53</v>
      </c>
      <c r="J52" s="36" t="s">
        <v>54</v>
      </c>
      <c r="K52" s="36" t="s">
        <v>55</v>
      </c>
      <c r="L52" s="36" t="s">
        <v>56</v>
      </c>
      <c r="M52" s="30" t="s">
        <v>66</v>
      </c>
    </row>
    <row r="53" spans="1:13" ht="15.75">
      <c r="A53" s="37" t="s">
        <v>57</v>
      </c>
      <c r="B53" s="38"/>
      <c r="C53" s="79"/>
      <c r="D53" s="40"/>
      <c r="E53" s="79"/>
      <c r="F53" s="39"/>
      <c r="G53" s="41"/>
      <c r="H53" s="42"/>
      <c r="I53" s="38"/>
      <c r="J53" s="38"/>
      <c r="K53" s="38"/>
      <c r="L53" s="38"/>
      <c r="M53" s="39"/>
    </row>
    <row r="54" spans="1:13">
      <c r="A54" s="45" t="s">
        <v>10</v>
      </c>
      <c r="B54" s="46" t="s">
        <v>58</v>
      </c>
      <c r="C54" s="80">
        <v>19</v>
      </c>
      <c r="D54" s="48">
        <v>16</v>
      </c>
      <c r="E54" s="80">
        <v>15</v>
      </c>
      <c r="F54" s="49">
        <v>1</v>
      </c>
      <c r="G54" s="50">
        <v>3</v>
      </c>
      <c r="H54" s="51"/>
      <c r="I54" s="46">
        <v>3</v>
      </c>
      <c r="J54" s="46"/>
      <c r="K54" s="46"/>
      <c r="L54" s="46"/>
      <c r="M54" s="49"/>
    </row>
    <row r="55" spans="1:13">
      <c r="A55" s="45" t="s">
        <v>14</v>
      </c>
      <c r="B55" s="46" t="s">
        <v>58</v>
      </c>
      <c r="C55" s="80">
        <v>35</v>
      </c>
      <c r="D55" s="48">
        <v>23</v>
      </c>
      <c r="E55" s="80">
        <v>23</v>
      </c>
      <c r="F55" s="49">
        <v>0</v>
      </c>
      <c r="G55" s="50">
        <v>12</v>
      </c>
      <c r="H55" s="51">
        <v>8</v>
      </c>
      <c r="I55" s="46">
        <v>4</v>
      </c>
      <c r="J55" s="46"/>
      <c r="K55" s="46"/>
      <c r="L55" s="46"/>
      <c r="M55" s="49"/>
    </row>
    <row r="56" spans="1:13">
      <c r="A56" s="45" t="s">
        <v>15</v>
      </c>
      <c r="B56" s="46" t="s">
        <v>58</v>
      </c>
      <c r="C56" s="80">
        <v>21</v>
      </c>
      <c r="D56" s="48">
        <v>19</v>
      </c>
      <c r="E56" s="80">
        <v>19</v>
      </c>
      <c r="F56" s="49">
        <v>0</v>
      </c>
      <c r="G56" s="50">
        <v>2</v>
      </c>
      <c r="H56" s="51">
        <v>2</v>
      </c>
      <c r="I56" s="46"/>
      <c r="J56" s="46"/>
      <c r="K56" s="46"/>
      <c r="L56" s="46"/>
      <c r="M56" s="49"/>
    </row>
    <row r="57" spans="1:13">
      <c r="A57" s="45" t="s">
        <v>17</v>
      </c>
      <c r="B57" s="46" t="s">
        <v>58</v>
      </c>
      <c r="C57" s="80">
        <v>26</v>
      </c>
      <c r="D57" s="48">
        <v>24</v>
      </c>
      <c r="E57" s="80">
        <v>21</v>
      </c>
      <c r="F57" s="49">
        <v>3</v>
      </c>
      <c r="G57" s="50">
        <v>2</v>
      </c>
      <c r="H57" s="51">
        <v>2</v>
      </c>
      <c r="I57" s="46"/>
      <c r="J57" s="46"/>
      <c r="K57" s="46"/>
      <c r="L57" s="46"/>
      <c r="M57" s="49"/>
    </row>
    <row r="58" spans="1:13">
      <c r="A58" s="45" t="s">
        <v>18</v>
      </c>
      <c r="B58" s="46" t="s">
        <v>58</v>
      </c>
      <c r="C58" s="80">
        <v>15</v>
      </c>
      <c r="D58" s="48">
        <v>13</v>
      </c>
      <c r="E58" s="80">
        <v>13</v>
      </c>
      <c r="F58" s="49">
        <v>0</v>
      </c>
      <c r="G58" s="50">
        <v>2</v>
      </c>
      <c r="H58" s="51"/>
      <c r="I58" s="46">
        <v>2</v>
      </c>
      <c r="J58" s="46"/>
      <c r="K58" s="46"/>
      <c r="L58" s="46"/>
      <c r="M58" s="49"/>
    </row>
    <row r="59" spans="1:13">
      <c r="A59" s="45" t="s">
        <v>10</v>
      </c>
      <c r="B59" s="46" t="s">
        <v>59</v>
      </c>
      <c r="C59" s="80">
        <v>19</v>
      </c>
      <c r="D59" s="48">
        <v>18</v>
      </c>
      <c r="E59" s="80">
        <v>18</v>
      </c>
      <c r="F59" s="49">
        <v>0</v>
      </c>
      <c r="G59" s="50">
        <v>1</v>
      </c>
      <c r="H59" s="51">
        <v>1</v>
      </c>
      <c r="I59" s="46"/>
      <c r="J59" s="46"/>
      <c r="K59" s="46"/>
      <c r="L59" s="46"/>
      <c r="M59" s="49"/>
    </row>
    <row r="60" spans="1:13">
      <c r="A60" s="45" t="s">
        <v>17</v>
      </c>
      <c r="B60" s="46" t="s">
        <v>60</v>
      </c>
      <c r="C60" s="80">
        <v>20</v>
      </c>
      <c r="D60" s="48">
        <v>18</v>
      </c>
      <c r="E60" s="80">
        <v>18</v>
      </c>
      <c r="F60" s="49">
        <v>0</v>
      </c>
      <c r="G60" s="50">
        <v>2</v>
      </c>
      <c r="H60" s="51"/>
      <c r="I60" s="46">
        <v>2</v>
      </c>
      <c r="J60" s="46"/>
      <c r="K60" s="46"/>
      <c r="L60" s="46"/>
      <c r="M60" s="49"/>
    </row>
    <row r="61" spans="1:13" ht="15.75">
      <c r="A61" s="37" t="s">
        <v>61</v>
      </c>
      <c r="B61" s="46"/>
      <c r="C61" s="81"/>
      <c r="D61" s="40"/>
      <c r="E61" s="81"/>
      <c r="F61" s="55"/>
      <c r="G61" s="41"/>
      <c r="H61" s="56"/>
      <c r="I61" s="54"/>
      <c r="J61" s="54"/>
      <c r="K61" s="54"/>
      <c r="L61" s="54"/>
      <c r="M61" s="55"/>
    </row>
    <row r="62" spans="1:13">
      <c r="A62" s="45" t="s">
        <v>10</v>
      </c>
      <c r="B62" s="46" t="s">
        <v>60</v>
      </c>
      <c r="C62" s="80">
        <v>219</v>
      </c>
      <c r="D62" s="48">
        <v>199</v>
      </c>
      <c r="E62" s="80">
        <v>193</v>
      </c>
      <c r="F62" s="49">
        <v>6</v>
      </c>
      <c r="G62" s="50">
        <v>20</v>
      </c>
      <c r="H62" s="51">
        <v>8</v>
      </c>
      <c r="I62" s="46">
        <v>7</v>
      </c>
      <c r="J62" s="46"/>
      <c r="K62" s="46">
        <v>5</v>
      </c>
      <c r="L62" s="46"/>
      <c r="M62" s="49"/>
    </row>
    <row r="63" spans="1:13" ht="15.75" thickBot="1">
      <c r="A63" s="59" t="s">
        <v>14</v>
      </c>
      <c r="B63" s="60" t="s">
        <v>60</v>
      </c>
      <c r="C63" s="82">
        <v>57</v>
      </c>
      <c r="D63" s="62">
        <v>51</v>
      </c>
      <c r="E63" s="82">
        <v>49</v>
      </c>
      <c r="F63" s="63">
        <v>2</v>
      </c>
      <c r="G63" s="64">
        <v>6</v>
      </c>
      <c r="H63" s="65">
        <v>2</v>
      </c>
      <c r="I63" s="60">
        <v>4</v>
      </c>
      <c r="J63" s="60"/>
      <c r="K63" s="60"/>
      <c r="L63" s="60"/>
      <c r="M63" s="63"/>
    </row>
    <row r="64" spans="1:13">
      <c r="A64" s="68"/>
      <c r="B64" s="69"/>
      <c r="C64" s="69">
        <f>SUM(C54:C63)</f>
        <v>431</v>
      </c>
      <c r="D64" s="69">
        <f t="shared" ref="D64:M64" si="3">SUM(D54:D63)</f>
        <v>381</v>
      </c>
      <c r="E64" s="69">
        <f t="shared" si="3"/>
        <v>369</v>
      </c>
      <c r="F64" s="69">
        <f t="shared" si="3"/>
        <v>12</v>
      </c>
      <c r="G64" s="69">
        <f t="shared" si="3"/>
        <v>50</v>
      </c>
      <c r="H64" s="69">
        <f t="shared" si="3"/>
        <v>23</v>
      </c>
      <c r="I64" s="69">
        <f t="shared" si="3"/>
        <v>22</v>
      </c>
      <c r="J64" s="69">
        <f t="shared" si="3"/>
        <v>0</v>
      </c>
      <c r="K64" s="69">
        <f t="shared" si="3"/>
        <v>5</v>
      </c>
      <c r="L64" s="69">
        <f t="shared" si="3"/>
        <v>0</v>
      </c>
      <c r="M64" s="69">
        <f t="shared" si="3"/>
        <v>0</v>
      </c>
    </row>
    <row r="65" spans="1:14" ht="15.75" thickBot="1"/>
    <row r="66" spans="1:14">
      <c r="A66" s="88" t="s">
        <v>75</v>
      </c>
      <c r="B66" s="21"/>
      <c r="C66" s="22"/>
      <c r="D66" s="74" t="s">
        <v>48</v>
      </c>
      <c r="E66" s="74"/>
      <c r="F66" s="75"/>
      <c r="G66" s="25"/>
      <c r="H66" s="77" t="s">
        <v>45</v>
      </c>
      <c r="I66" s="74"/>
      <c r="J66" s="74"/>
      <c r="K66" s="74"/>
      <c r="L66" s="74"/>
      <c r="M66" s="74"/>
      <c r="N66" s="75"/>
    </row>
    <row r="67" spans="1:14" ht="89.25">
      <c r="A67" s="86" t="s">
        <v>8</v>
      </c>
      <c r="B67" s="89" t="s">
        <v>46</v>
      </c>
      <c r="C67" s="30" t="s">
        <v>76</v>
      </c>
      <c r="D67" s="91" t="s">
        <v>48</v>
      </c>
      <c r="E67" s="78" t="s">
        <v>77</v>
      </c>
      <c r="F67" s="33" t="s">
        <v>50</v>
      </c>
      <c r="G67" s="34" t="s">
        <v>51</v>
      </c>
      <c r="H67" s="35" t="s">
        <v>52</v>
      </c>
      <c r="I67" s="36" t="s">
        <v>53</v>
      </c>
      <c r="J67" s="36" t="s">
        <v>54</v>
      </c>
      <c r="K67" s="36" t="s">
        <v>55</v>
      </c>
      <c r="L67" s="36" t="s">
        <v>56</v>
      </c>
      <c r="M67" s="36" t="s">
        <v>66</v>
      </c>
      <c r="N67" s="30" t="s">
        <v>78</v>
      </c>
    </row>
    <row r="68" spans="1:14" ht="15.75">
      <c r="A68" s="37" t="s">
        <v>57</v>
      </c>
      <c r="B68" s="38"/>
      <c r="C68" s="39"/>
      <c r="D68" s="42"/>
      <c r="E68" s="79"/>
      <c r="F68" s="39"/>
      <c r="G68" s="41"/>
      <c r="H68" s="42"/>
      <c r="I68" s="38"/>
      <c r="J68" s="38"/>
      <c r="K68" s="38"/>
      <c r="L68" s="38"/>
      <c r="M68" s="38"/>
      <c r="N68" s="39"/>
    </row>
    <row r="69" spans="1:14">
      <c r="A69" s="45" t="s">
        <v>10</v>
      </c>
      <c r="B69" s="46" t="s">
        <v>58</v>
      </c>
      <c r="C69" s="47">
        <v>20</v>
      </c>
      <c r="D69" s="92">
        <v>20</v>
      </c>
      <c r="E69" s="80">
        <v>20</v>
      </c>
      <c r="F69" s="49">
        <v>0</v>
      </c>
      <c r="G69" s="50">
        <v>0</v>
      </c>
      <c r="H69" s="51"/>
      <c r="I69" s="46"/>
      <c r="J69" s="46"/>
      <c r="K69" s="46"/>
      <c r="L69" s="46"/>
      <c r="M69" s="46"/>
      <c r="N69" s="49"/>
    </row>
    <row r="70" spans="1:14">
      <c r="A70" s="45" t="s">
        <v>14</v>
      </c>
      <c r="B70" s="46" t="s">
        <v>58</v>
      </c>
      <c r="C70" s="47">
        <v>31</v>
      </c>
      <c r="D70" s="92">
        <v>30</v>
      </c>
      <c r="E70" s="80">
        <v>30</v>
      </c>
      <c r="F70" s="49">
        <v>0</v>
      </c>
      <c r="G70" s="50">
        <v>1</v>
      </c>
      <c r="H70" s="51">
        <v>1</v>
      </c>
      <c r="I70" s="46"/>
      <c r="J70" s="46"/>
      <c r="K70" s="46"/>
      <c r="L70" s="46"/>
      <c r="M70" s="46"/>
      <c r="N70" s="49"/>
    </row>
    <row r="71" spans="1:14">
      <c r="A71" s="45" t="s">
        <v>15</v>
      </c>
      <c r="B71" s="46" t="s">
        <v>58</v>
      </c>
      <c r="C71" s="47">
        <v>21</v>
      </c>
      <c r="D71" s="92">
        <v>15</v>
      </c>
      <c r="E71" s="80">
        <v>15</v>
      </c>
      <c r="F71" s="49">
        <v>0</v>
      </c>
      <c r="G71" s="50">
        <v>6</v>
      </c>
      <c r="H71" s="51">
        <v>2</v>
      </c>
      <c r="I71" s="46">
        <v>4</v>
      </c>
      <c r="J71" s="46"/>
      <c r="K71" s="46"/>
      <c r="L71" s="46"/>
      <c r="M71" s="46"/>
      <c r="N71" s="49"/>
    </row>
    <row r="72" spans="1:14">
      <c r="A72" s="45" t="s">
        <v>17</v>
      </c>
      <c r="B72" s="46" t="s">
        <v>58</v>
      </c>
      <c r="C72" s="47">
        <v>30</v>
      </c>
      <c r="D72" s="92">
        <v>27</v>
      </c>
      <c r="E72" s="80">
        <v>26</v>
      </c>
      <c r="F72" s="49">
        <v>1</v>
      </c>
      <c r="G72" s="50">
        <v>3</v>
      </c>
      <c r="H72" s="51">
        <v>1</v>
      </c>
      <c r="I72" s="46">
        <v>2</v>
      </c>
      <c r="J72" s="46"/>
      <c r="K72" s="46"/>
      <c r="L72" s="46"/>
      <c r="M72" s="46"/>
      <c r="N72" s="49"/>
    </row>
    <row r="73" spans="1:14">
      <c r="A73" s="45" t="s">
        <v>18</v>
      </c>
      <c r="B73" s="46" t="s">
        <v>58</v>
      </c>
      <c r="C73" s="47">
        <v>14</v>
      </c>
      <c r="D73" s="92">
        <v>9</v>
      </c>
      <c r="E73" s="80">
        <v>9</v>
      </c>
      <c r="F73" s="49">
        <v>0</v>
      </c>
      <c r="G73" s="50">
        <v>5</v>
      </c>
      <c r="H73" s="51"/>
      <c r="I73" s="46">
        <v>5</v>
      </c>
      <c r="J73" s="46"/>
      <c r="K73" s="46"/>
      <c r="L73" s="46"/>
      <c r="M73" s="46"/>
      <c r="N73" s="49"/>
    </row>
    <row r="74" spans="1:14">
      <c r="A74" s="45" t="s">
        <v>10</v>
      </c>
      <c r="B74" s="46" t="s">
        <v>79</v>
      </c>
      <c r="C74" s="47">
        <v>4</v>
      </c>
      <c r="D74" s="92">
        <v>2</v>
      </c>
      <c r="E74" s="80">
        <v>2</v>
      </c>
      <c r="F74" s="49">
        <v>0</v>
      </c>
      <c r="G74" s="50">
        <v>2</v>
      </c>
      <c r="H74" s="51">
        <v>1</v>
      </c>
      <c r="I74" s="46"/>
      <c r="J74" s="46"/>
      <c r="K74" s="46"/>
      <c r="L74" s="46"/>
      <c r="M74" s="46"/>
      <c r="N74" s="49">
        <v>1</v>
      </c>
    </row>
    <row r="75" spans="1:14">
      <c r="A75" s="45" t="s">
        <v>17</v>
      </c>
      <c r="B75" s="46" t="s">
        <v>80</v>
      </c>
      <c r="C75" s="47">
        <v>2</v>
      </c>
      <c r="D75" s="92">
        <v>2</v>
      </c>
      <c r="E75" s="80">
        <v>2</v>
      </c>
      <c r="F75" s="49">
        <v>0</v>
      </c>
      <c r="G75" s="50">
        <v>0</v>
      </c>
      <c r="H75" s="51"/>
      <c r="I75" s="46"/>
      <c r="J75" s="46"/>
      <c r="K75" s="46"/>
      <c r="L75" s="46"/>
      <c r="M75" s="46"/>
      <c r="N75" s="49"/>
    </row>
    <row r="76" spans="1:14" ht="15.75">
      <c r="A76" s="37" t="s">
        <v>61</v>
      </c>
      <c r="B76" s="46"/>
      <c r="C76" s="39"/>
      <c r="D76" s="42"/>
      <c r="E76" s="81"/>
      <c r="F76" s="55"/>
      <c r="G76" s="41"/>
      <c r="H76" s="56"/>
      <c r="I76" s="54"/>
      <c r="J76" s="54"/>
      <c r="K76" s="54"/>
      <c r="L76" s="54"/>
      <c r="M76" s="54"/>
      <c r="N76" s="55"/>
    </row>
    <row r="77" spans="1:14">
      <c r="A77" s="45" t="s">
        <v>10</v>
      </c>
      <c r="B77" s="46" t="s">
        <v>80</v>
      </c>
      <c r="C77" s="47">
        <v>152</v>
      </c>
      <c r="D77" s="92">
        <v>140</v>
      </c>
      <c r="E77" s="80">
        <v>135</v>
      </c>
      <c r="F77" s="49">
        <v>5</v>
      </c>
      <c r="G77" s="50">
        <v>12</v>
      </c>
      <c r="H77" s="51">
        <v>6</v>
      </c>
      <c r="I77" s="46">
        <v>6</v>
      </c>
      <c r="J77" s="46"/>
      <c r="K77" s="46"/>
      <c r="L77" s="46"/>
      <c r="M77" s="46"/>
      <c r="N77" s="49"/>
    </row>
    <row r="78" spans="1:14" ht="15.75" thickBot="1">
      <c r="A78" s="59" t="s">
        <v>14</v>
      </c>
      <c r="B78" s="60" t="s">
        <v>80</v>
      </c>
      <c r="C78" s="61">
        <v>17</v>
      </c>
      <c r="D78" s="93">
        <v>12</v>
      </c>
      <c r="E78" s="82">
        <v>9</v>
      </c>
      <c r="F78" s="63">
        <v>3</v>
      </c>
      <c r="G78" s="64">
        <v>5</v>
      </c>
      <c r="H78" s="65">
        <v>3</v>
      </c>
      <c r="I78" s="60">
        <v>2</v>
      </c>
      <c r="J78" s="60"/>
      <c r="K78" s="60"/>
      <c r="L78" s="60"/>
      <c r="M78" s="60"/>
      <c r="N78" s="63"/>
    </row>
    <row r="79" spans="1:14">
      <c r="A79" s="68"/>
      <c r="B79" s="69"/>
      <c r="C79" s="69">
        <f>SUM(C69:C78)</f>
        <v>291</v>
      </c>
      <c r="D79" s="69">
        <f t="shared" ref="D79:N79" si="4">SUM(D69:D78)</f>
        <v>257</v>
      </c>
      <c r="E79" s="69">
        <f>SUM(E69:E78)</f>
        <v>248</v>
      </c>
      <c r="F79" s="69">
        <f>SUM(F69:F78)</f>
        <v>9</v>
      </c>
      <c r="G79" s="69">
        <f t="shared" si="4"/>
        <v>34</v>
      </c>
      <c r="H79" s="69">
        <f t="shared" si="4"/>
        <v>14</v>
      </c>
      <c r="I79" s="69">
        <f t="shared" si="4"/>
        <v>19</v>
      </c>
      <c r="J79" s="69">
        <f t="shared" si="4"/>
        <v>0</v>
      </c>
      <c r="K79" s="69">
        <f t="shared" si="4"/>
        <v>0</v>
      </c>
      <c r="L79" s="69">
        <f t="shared" si="4"/>
        <v>0</v>
      </c>
      <c r="M79" s="69">
        <f t="shared" si="4"/>
        <v>0</v>
      </c>
      <c r="N79" s="69">
        <f t="shared" si="4"/>
        <v>1</v>
      </c>
    </row>
    <row r="80" spans="1:14" ht="15.75" thickBot="1"/>
    <row r="81" spans="1:15" ht="15.75" thickBot="1">
      <c r="A81" s="88" t="s">
        <v>81</v>
      </c>
      <c r="B81" s="21"/>
      <c r="C81" s="22"/>
      <c r="D81" s="84"/>
      <c r="E81" s="85"/>
      <c r="F81" s="24"/>
      <c r="G81" s="94"/>
      <c r="H81" s="95" t="s">
        <v>45</v>
      </c>
      <c r="I81" s="95"/>
      <c r="J81" s="95"/>
      <c r="K81" s="95"/>
      <c r="L81" s="95"/>
      <c r="M81" s="95"/>
      <c r="N81" s="95"/>
      <c r="O81" s="96"/>
    </row>
    <row r="82" spans="1:15" ht="89.25">
      <c r="A82" s="86" t="s">
        <v>8</v>
      </c>
      <c r="B82" s="89" t="s">
        <v>46</v>
      </c>
      <c r="C82" s="30" t="s">
        <v>82</v>
      </c>
      <c r="D82" s="31" t="s">
        <v>48</v>
      </c>
      <c r="E82" s="78" t="s">
        <v>83</v>
      </c>
      <c r="F82" s="33" t="s">
        <v>50</v>
      </c>
      <c r="G82" s="97" t="s">
        <v>51</v>
      </c>
      <c r="H82" s="98" t="s">
        <v>52</v>
      </c>
      <c r="I82" s="99" t="s">
        <v>53</v>
      </c>
      <c r="J82" s="99" t="s">
        <v>54</v>
      </c>
      <c r="K82" s="99" t="s">
        <v>55</v>
      </c>
      <c r="L82" s="99" t="s">
        <v>56</v>
      </c>
      <c r="M82" s="99" t="s">
        <v>66</v>
      </c>
      <c r="N82" s="100" t="s">
        <v>67</v>
      </c>
      <c r="O82" s="101" t="s">
        <v>84</v>
      </c>
    </row>
    <row r="83" spans="1:15" ht="15.75">
      <c r="A83" s="37" t="s">
        <v>57</v>
      </c>
      <c r="B83" s="38"/>
      <c r="C83" s="39"/>
      <c r="D83" s="40"/>
      <c r="E83" s="79"/>
      <c r="F83" s="39"/>
      <c r="G83" s="41"/>
      <c r="H83" s="42"/>
      <c r="I83" s="38"/>
      <c r="J83" s="38"/>
      <c r="K83" s="43"/>
      <c r="L83" s="43"/>
      <c r="M83" s="43"/>
      <c r="N83" s="44"/>
      <c r="O83" s="102"/>
    </row>
    <row r="84" spans="1:15">
      <c r="A84" s="45" t="s">
        <v>10</v>
      </c>
      <c r="B84" s="46" t="s">
        <v>58</v>
      </c>
      <c r="C84" s="47">
        <v>41</v>
      </c>
      <c r="D84" s="48">
        <v>34</v>
      </c>
      <c r="E84" s="80">
        <v>32</v>
      </c>
      <c r="F84" s="49">
        <v>2</v>
      </c>
      <c r="G84" s="50">
        <f>SUM(H84:N84)</f>
        <v>7</v>
      </c>
      <c r="H84" s="51">
        <v>4</v>
      </c>
      <c r="I84" s="46">
        <v>2</v>
      </c>
      <c r="J84" s="46"/>
      <c r="K84" s="46"/>
      <c r="L84" s="46"/>
      <c r="M84" s="46"/>
      <c r="N84" s="49">
        <v>1</v>
      </c>
      <c r="O84" s="103"/>
    </row>
    <row r="85" spans="1:15">
      <c r="A85" s="45" t="s">
        <v>14</v>
      </c>
      <c r="B85" s="46" t="s">
        <v>58</v>
      </c>
      <c r="C85" s="47">
        <v>50</v>
      </c>
      <c r="D85" s="48">
        <v>40</v>
      </c>
      <c r="E85" s="80">
        <v>38</v>
      </c>
      <c r="F85" s="49">
        <v>2</v>
      </c>
      <c r="G85" s="50">
        <f t="shared" ref="G85:G92" si="5">SUM(H85:N85)</f>
        <v>10</v>
      </c>
      <c r="H85" s="51">
        <v>3</v>
      </c>
      <c r="I85" s="46">
        <v>7</v>
      </c>
      <c r="J85" s="46"/>
      <c r="K85" s="46"/>
      <c r="L85" s="46"/>
      <c r="M85" s="46"/>
      <c r="N85" s="49"/>
      <c r="O85" s="103"/>
    </row>
    <row r="86" spans="1:15">
      <c r="A86" s="45" t="s">
        <v>15</v>
      </c>
      <c r="B86" s="46" t="s">
        <v>58</v>
      </c>
      <c r="C86" s="47">
        <v>27</v>
      </c>
      <c r="D86" s="48">
        <v>21</v>
      </c>
      <c r="E86" s="80">
        <v>21</v>
      </c>
      <c r="F86" s="49">
        <v>0</v>
      </c>
      <c r="G86" s="50">
        <f t="shared" si="5"/>
        <v>6</v>
      </c>
      <c r="H86" s="51">
        <v>4</v>
      </c>
      <c r="I86" s="46">
        <v>2</v>
      </c>
      <c r="J86" s="46"/>
      <c r="K86" s="46"/>
      <c r="L86" s="46"/>
      <c r="M86" s="46"/>
      <c r="N86" s="49"/>
      <c r="O86" s="103"/>
    </row>
    <row r="87" spans="1:15">
      <c r="A87" s="45" t="s">
        <v>17</v>
      </c>
      <c r="B87" s="46" t="s">
        <v>58</v>
      </c>
      <c r="C87" s="47">
        <v>25</v>
      </c>
      <c r="D87" s="48">
        <v>22</v>
      </c>
      <c r="E87" s="80">
        <v>21</v>
      </c>
      <c r="F87" s="49">
        <v>1</v>
      </c>
      <c r="G87" s="50">
        <f t="shared" si="5"/>
        <v>3</v>
      </c>
      <c r="H87" s="51">
        <v>3</v>
      </c>
      <c r="I87" s="46"/>
      <c r="J87" s="46"/>
      <c r="K87" s="46"/>
      <c r="L87" s="46"/>
      <c r="M87" s="46"/>
      <c r="N87" s="49"/>
      <c r="O87" s="103"/>
    </row>
    <row r="88" spans="1:15">
      <c r="A88" s="45" t="s">
        <v>18</v>
      </c>
      <c r="B88" s="46" t="s">
        <v>79</v>
      </c>
      <c r="C88" s="47">
        <v>16</v>
      </c>
      <c r="D88" s="48">
        <v>11</v>
      </c>
      <c r="E88" s="80">
        <v>10</v>
      </c>
      <c r="F88" s="49">
        <v>1</v>
      </c>
      <c r="G88" s="50">
        <f t="shared" si="5"/>
        <v>5</v>
      </c>
      <c r="H88" s="51">
        <v>3</v>
      </c>
      <c r="I88" s="46">
        <v>2</v>
      </c>
      <c r="J88" s="46"/>
      <c r="K88" s="46"/>
      <c r="L88" s="46"/>
      <c r="M88" s="46"/>
      <c r="N88" s="49"/>
      <c r="O88" s="103"/>
    </row>
    <row r="89" spans="1:15">
      <c r="A89" s="45" t="s">
        <v>10</v>
      </c>
      <c r="B89" s="46" t="s">
        <v>85</v>
      </c>
      <c r="C89" s="47">
        <v>9</v>
      </c>
      <c r="D89" s="48">
        <v>6</v>
      </c>
      <c r="E89" s="80">
        <v>6</v>
      </c>
      <c r="F89" s="49">
        <v>0</v>
      </c>
      <c r="G89" s="50">
        <f t="shared" si="5"/>
        <v>3</v>
      </c>
      <c r="H89" s="51">
        <v>2</v>
      </c>
      <c r="I89" s="46">
        <v>1</v>
      </c>
      <c r="J89" s="46"/>
      <c r="K89" s="46"/>
      <c r="L89" s="46"/>
      <c r="M89" s="46"/>
      <c r="N89" s="49"/>
      <c r="O89" s="103"/>
    </row>
    <row r="90" spans="1:15" ht="15.75">
      <c r="A90" s="37" t="s">
        <v>61</v>
      </c>
      <c r="B90" s="46"/>
      <c r="C90" s="39"/>
      <c r="D90" s="40"/>
      <c r="E90" s="81"/>
      <c r="F90" s="55"/>
      <c r="G90" s="50">
        <f t="shared" si="5"/>
        <v>0</v>
      </c>
      <c r="H90" s="56"/>
      <c r="I90" s="54"/>
      <c r="J90" s="54"/>
      <c r="K90" s="54"/>
      <c r="L90" s="54"/>
      <c r="M90" s="54"/>
      <c r="N90" s="55"/>
      <c r="O90" s="104"/>
    </row>
    <row r="91" spans="1:15">
      <c r="A91" s="45" t="s">
        <v>10</v>
      </c>
      <c r="B91" s="46" t="s">
        <v>80</v>
      </c>
      <c r="C91" s="47">
        <v>145</v>
      </c>
      <c r="D91" s="48">
        <v>129</v>
      </c>
      <c r="E91" s="80">
        <v>121</v>
      </c>
      <c r="F91" s="49">
        <v>8</v>
      </c>
      <c r="G91" s="50">
        <f t="shared" si="5"/>
        <v>15</v>
      </c>
      <c r="H91" s="51">
        <v>4</v>
      </c>
      <c r="I91" s="46">
        <v>11</v>
      </c>
      <c r="J91" s="46"/>
      <c r="K91" s="46"/>
      <c r="L91" s="46"/>
      <c r="M91" s="46"/>
      <c r="N91" s="49"/>
      <c r="O91" s="103">
        <v>1</v>
      </c>
    </row>
    <row r="92" spans="1:15" ht="15.75" thickBot="1">
      <c r="A92" s="59" t="s">
        <v>14</v>
      </c>
      <c r="B92" s="60" t="s">
        <v>80</v>
      </c>
      <c r="C92" s="61">
        <v>34</v>
      </c>
      <c r="D92" s="62">
        <v>30</v>
      </c>
      <c r="E92" s="82">
        <v>29</v>
      </c>
      <c r="F92" s="63">
        <v>1</v>
      </c>
      <c r="G92" s="64">
        <f t="shared" si="5"/>
        <v>3</v>
      </c>
      <c r="H92" s="65">
        <v>2</v>
      </c>
      <c r="I92" s="60">
        <v>1</v>
      </c>
      <c r="J92" s="60"/>
      <c r="K92" s="60"/>
      <c r="L92" s="60"/>
      <c r="M92" s="60"/>
      <c r="N92" s="63"/>
      <c r="O92" s="105">
        <v>1</v>
      </c>
    </row>
    <row r="93" spans="1:15">
      <c r="A93" s="69"/>
      <c r="B93" s="69"/>
      <c r="C93" s="69">
        <f>SUM(C84:C92)</f>
        <v>347</v>
      </c>
      <c r="D93" s="69">
        <f t="shared" ref="D93:N93" si="6">SUM(D84:D92)</f>
        <v>293</v>
      </c>
      <c r="E93" s="69">
        <f>SUM(E84:E92)</f>
        <v>278</v>
      </c>
      <c r="F93" s="69">
        <f>SUM(F84:F92)</f>
        <v>15</v>
      </c>
      <c r="G93" s="69">
        <f>SUM(G84:G92)</f>
        <v>52</v>
      </c>
      <c r="H93" s="69">
        <f t="shared" si="6"/>
        <v>25</v>
      </c>
      <c r="I93" s="69">
        <f t="shared" si="6"/>
        <v>26</v>
      </c>
      <c r="J93" s="69">
        <f t="shared" si="6"/>
        <v>0</v>
      </c>
      <c r="K93" s="69">
        <f t="shared" si="6"/>
        <v>0</v>
      </c>
      <c r="L93" s="69">
        <f t="shared" si="6"/>
        <v>0</v>
      </c>
      <c r="M93" s="69">
        <f t="shared" si="6"/>
        <v>0</v>
      </c>
      <c r="N93" s="69">
        <f t="shared" si="6"/>
        <v>1</v>
      </c>
      <c r="O93" s="106">
        <f>SUM(O83:O92)</f>
        <v>2</v>
      </c>
    </row>
    <row r="94" spans="1:15" ht="15.75" thickBot="1"/>
    <row r="95" spans="1:15" ht="15.75" thickBot="1">
      <c r="A95" s="88" t="s">
        <v>86</v>
      </c>
      <c r="B95" s="21"/>
      <c r="C95" s="24"/>
      <c r="D95" s="23"/>
      <c r="E95" s="85"/>
      <c r="F95" s="24"/>
      <c r="G95" s="107"/>
      <c r="H95" s="108" t="s">
        <v>45</v>
      </c>
      <c r="I95" s="95"/>
      <c r="J95" s="95"/>
      <c r="K95" s="95"/>
      <c r="L95" s="95"/>
      <c r="M95" s="109"/>
      <c r="N95" s="110"/>
    </row>
    <row r="96" spans="1:15" ht="95.25" customHeight="1">
      <c r="A96" s="86" t="s">
        <v>8</v>
      </c>
      <c r="B96" s="89" t="s">
        <v>46</v>
      </c>
      <c r="C96" s="30" t="s">
        <v>87</v>
      </c>
      <c r="D96" s="31" t="s">
        <v>48</v>
      </c>
      <c r="E96" s="78" t="s">
        <v>88</v>
      </c>
      <c r="F96" s="33" t="s">
        <v>50</v>
      </c>
      <c r="G96" s="97" t="s">
        <v>51</v>
      </c>
      <c r="H96" s="98" t="s">
        <v>52</v>
      </c>
      <c r="I96" s="99" t="s">
        <v>53</v>
      </c>
      <c r="J96" s="99" t="s">
        <v>54</v>
      </c>
      <c r="K96" s="99" t="s">
        <v>55</v>
      </c>
      <c r="L96" s="99" t="s">
        <v>56</v>
      </c>
      <c r="M96" s="100" t="s">
        <v>66</v>
      </c>
      <c r="N96" s="111" t="s">
        <v>84</v>
      </c>
    </row>
    <row r="97" spans="1:14" ht="15.75">
      <c r="A97" s="37" t="s">
        <v>57</v>
      </c>
      <c r="B97" s="38"/>
      <c r="C97" s="39"/>
      <c r="D97" s="40"/>
      <c r="E97" s="79"/>
      <c r="F97" s="39"/>
      <c r="G97" s="41"/>
      <c r="H97" s="42"/>
      <c r="I97" s="38"/>
      <c r="J97" s="38"/>
      <c r="K97" s="38"/>
      <c r="L97" s="38"/>
      <c r="M97" s="39"/>
      <c r="N97" s="102"/>
    </row>
    <row r="98" spans="1:14">
      <c r="A98" s="45" t="s">
        <v>10</v>
      </c>
      <c r="B98" s="46" t="s">
        <v>58</v>
      </c>
      <c r="C98" s="49">
        <v>46</v>
      </c>
      <c r="D98" s="112">
        <v>43</v>
      </c>
      <c r="E98" s="80">
        <v>42</v>
      </c>
      <c r="F98" s="49">
        <v>1</v>
      </c>
      <c r="G98" s="50">
        <f>SUM(H98:N98)</f>
        <v>3</v>
      </c>
      <c r="H98" s="51">
        <v>2</v>
      </c>
      <c r="I98" s="46">
        <v>1</v>
      </c>
      <c r="J98" s="46"/>
      <c r="K98" s="46"/>
      <c r="L98" s="46"/>
      <c r="M98" s="49"/>
      <c r="N98" s="103"/>
    </row>
    <row r="99" spans="1:14">
      <c r="A99" s="45" t="s">
        <v>14</v>
      </c>
      <c r="B99" s="46" t="s">
        <v>58</v>
      </c>
      <c r="C99" s="49">
        <v>58</v>
      </c>
      <c r="D99" s="112">
        <v>46</v>
      </c>
      <c r="E99" s="80">
        <v>43</v>
      </c>
      <c r="F99" s="49">
        <v>3</v>
      </c>
      <c r="G99" s="50">
        <f t="shared" ref="G99:G108" si="7">SUM(H99:N99)</f>
        <v>12</v>
      </c>
      <c r="H99" s="51">
        <v>9</v>
      </c>
      <c r="I99" s="46">
        <v>2</v>
      </c>
      <c r="J99" s="46"/>
      <c r="K99" s="46"/>
      <c r="L99" s="46"/>
      <c r="M99" s="49">
        <v>1</v>
      </c>
      <c r="N99" s="103"/>
    </row>
    <row r="100" spans="1:14">
      <c r="A100" s="45" t="s">
        <v>15</v>
      </c>
      <c r="B100" s="46" t="s">
        <v>58</v>
      </c>
      <c r="C100" s="49">
        <v>23</v>
      </c>
      <c r="D100" s="112">
        <v>19</v>
      </c>
      <c r="E100" s="80">
        <v>19</v>
      </c>
      <c r="F100" s="49">
        <v>0</v>
      </c>
      <c r="G100" s="50">
        <f t="shared" si="7"/>
        <v>3</v>
      </c>
      <c r="H100" s="51">
        <v>2</v>
      </c>
      <c r="I100" s="46">
        <v>1</v>
      </c>
      <c r="J100" s="46"/>
      <c r="K100" s="46"/>
      <c r="L100" s="46"/>
      <c r="M100" s="49"/>
      <c r="N100" s="103"/>
    </row>
    <row r="101" spans="1:14">
      <c r="A101" s="45" t="s">
        <v>17</v>
      </c>
      <c r="B101" s="46" t="s">
        <v>58</v>
      </c>
      <c r="C101" s="49">
        <v>20</v>
      </c>
      <c r="D101" s="112">
        <v>16</v>
      </c>
      <c r="E101" s="80">
        <v>16</v>
      </c>
      <c r="F101" s="49">
        <v>0</v>
      </c>
      <c r="G101" s="50">
        <f t="shared" si="7"/>
        <v>4</v>
      </c>
      <c r="H101" s="51">
        <v>2</v>
      </c>
      <c r="I101" s="46">
        <v>1</v>
      </c>
      <c r="J101" s="46"/>
      <c r="K101" s="46"/>
      <c r="L101" s="46"/>
      <c r="M101" s="49"/>
      <c r="N101" s="103">
        <v>1</v>
      </c>
    </row>
    <row r="102" spans="1:14">
      <c r="A102" s="45" t="s">
        <v>18</v>
      </c>
      <c r="B102" s="46" t="s">
        <v>58</v>
      </c>
      <c r="C102" s="49">
        <v>28</v>
      </c>
      <c r="D102" s="112">
        <v>21</v>
      </c>
      <c r="E102" s="80">
        <v>18</v>
      </c>
      <c r="F102" s="49">
        <v>3</v>
      </c>
      <c r="G102" s="50">
        <f t="shared" si="7"/>
        <v>7</v>
      </c>
      <c r="H102" s="51">
        <v>2</v>
      </c>
      <c r="I102" s="46">
        <v>3</v>
      </c>
      <c r="J102" s="46"/>
      <c r="K102" s="46">
        <v>1</v>
      </c>
      <c r="L102" s="46"/>
      <c r="M102" s="49"/>
      <c r="N102" s="103">
        <v>1</v>
      </c>
    </row>
    <row r="103" spans="1:14">
      <c r="A103" s="45" t="s">
        <v>18</v>
      </c>
      <c r="B103" s="46" t="s">
        <v>60</v>
      </c>
      <c r="C103" s="49">
        <v>5</v>
      </c>
      <c r="D103" s="112">
        <v>3</v>
      </c>
      <c r="E103" s="80">
        <v>3</v>
      </c>
      <c r="F103" s="49">
        <v>0</v>
      </c>
      <c r="G103" s="50">
        <f t="shared" si="7"/>
        <v>2</v>
      </c>
      <c r="H103" s="51">
        <v>1</v>
      </c>
      <c r="I103" s="46">
        <v>1</v>
      </c>
      <c r="J103" s="46"/>
      <c r="K103" s="46"/>
      <c r="L103" s="46"/>
      <c r="M103" s="49"/>
      <c r="N103" s="103"/>
    </row>
    <row r="104" spans="1:14">
      <c r="A104" s="45" t="s">
        <v>17</v>
      </c>
      <c r="B104" s="46" t="s">
        <v>60</v>
      </c>
      <c r="C104" s="49">
        <v>8</v>
      </c>
      <c r="D104" s="112">
        <v>8</v>
      </c>
      <c r="E104" s="80">
        <v>8</v>
      </c>
      <c r="F104" s="49">
        <v>0</v>
      </c>
      <c r="G104" s="50">
        <f t="shared" si="7"/>
        <v>0</v>
      </c>
      <c r="H104" s="51"/>
      <c r="I104" s="46"/>
      <c r="J104" s="46"/>
      <c r="K104" s="46"/>
      <c r="L104" s="46"/>
      <c r="M104" s="49"/>
      <c r="N104" s="103"/>
    </row>
    <row r="105" spans="1:14">
      <c r="A105" s="45" t="s">
        <v>10</v>
      </c>
      <c r="B105" s="46" t="s">
        <v>59</v>
      </c>
      <c r="C105" s="49">
        <v>4</v>
      </c>
      <c r="D105" s="112">
        <v>2</v>
      </c>
      <c r="E105" s="80">
        <v>2</v>
      </c>
      <c r="F105" s="49">
        <v>0</v>
      </c>
      <c r="G105" s="50">
        <f t="shared" si="7"/>
        <v>2</v>
      </c>
      <c r="H105" s="51">
        <v>1</v>
      </c>
      <c r="I105" s="46">
        <v>1</v>
      </c>
      <c r="J105" s="46"/>
      <c r="K105" s="46"/>
      <c r="L105" s="46"/>
      <c r="M105" s="49"/>
      <c r="N105" s="103"/>
    </row>
    <row r="106" spans="1:14" ht="15.75">
      <c r="A106" s="37" t="s">
        <v>61</v>
      </c>
      <c r="B106" s="46"/>
      <c r="C106" s="55"/>
      <c r="D106" s="113"/>
      <c r="E106" s="81"/>
      <c r="F106" s="55"/>
      <c r="G106" s="50">
        <f t="shared" si="7"/>
        <v>0</v>
      </c>
      <c r="H106" s="56"/>
      <c r="I106" s="54"/>
      <c r="J106" s="54"/>
      <c r="K106" s="54"/>
      <c r="L106" s="54"/>
      <c r="M106" s="55"/>
      <c r="N106" s="104"/>
    </row>
    <row r="107" spans="1:14">
      <c r="A107" s="45" t="s">
        <v>10</v>
      </c>
      <c r="B107" s="46" t="s">
        <v>60</v>
      </c>
      <c r="C107" s="49">
        <v>88</v>
      </c>
      <c r="D107" s="112">
        <v>77</v>
      </c>
      <c r="E107" s="80">
        <v>75</v>
      </c>
      <c r="F107" s="49">
        <v>2</v>
      </c>
      <c r="G107" s="50">
        <f t="shared" si="7"/>
        <v>10</v>
      </c>
      <c r="H107" s="51">
        <v>5</v>
      </c>
      <c r="I107" s="46">
        <v>4</v>
      </c>
      <c r="J107" s="46"/>
      <c r="K107" s="46"/>
      <c r="L107" s="46"/>
      <c r="M107" s="49"/>
      <c r="N107" s="103">
        <v>1</v>
      </c>
    </row>
    <row r="108" spans="1:14" ht="15.75" thickBot="1">
      <c r="A108" s="59" t="s">
        <v>14</v>
      </c>
      <c r="B108" s="60" t="s">
        <v>60</v>
      </c>
      <c r="C108" s="63">
        <v>53</v>
      </c>
      <c r="D108" s="114">
        <v>46</v>
      </c>
      <c r="E108" s="82">
        <v>43</v>
      </c>
      <c r="F108" s="63">
        <v>3</v>
      </c>
      <c r="G108" s="64">
        <f t="shared" si="7"/>
        <v>7</v>
      </c>
      <c r="H108" s="65">
        <v>2</v>
      </c>
      <c r="I108" s="60">
        <v>3</v>
      </c>
      <c r="J108" s="60"/>
      <c r="K108" s="60"/>
      <c r="L108" s="60"/>
      <c r="M108" s="63"/>
      <c r="N108" s="105">
        <v>2</v>
      </c>
    </row>
    <row r="109" spans="1:14">
      <c r="A109" s="68"/>
      <c r="B109" s="69"/>
      <c r="C109" s="69">
        <f>SUM(C98:C108)</f>
        <v>333</v>
      </c>
      <c r="D109" s="69">
        <f t="shared" ref="D109:M109" si="8">SUM(D98:D108)</f>
        <v>281</v>
      </c>
      <c r="E109" s="69">
        <f>SUM(E98:E108)</f>
        <v>269</v>
      </c>
      <c r="F109" s="69">
        <f>SUM(F98:F108)</f>
        <v>12</v>
      </c>
      <c r="G109" s="69">
        <f t="shared" si="8"/>
        <v>50</v>
      </c>
      <c r="H109" s="69">
        <f t="shared" si="8"/>
        <v>26</v>
      </c>
      <c r="I109" s="69">
        <f t="shared" si="8"/>
        <v>17</v>
      </c>
      <c r="J109" s="69">
        <f t="shared" si="8"/>
        <v>0</v>
      </c>
      <c r="K109" s="69">
        <f t="shared" si="8"/>
        <v>1</v>
      </c>
      <c r="L109" s="69">
        <f t="shared" si="8"/>
        <v>0</v>
      </c>
      <c r="M109" s="69">
        <f t="shared" si="8"/>
        <v>1</v>
      </c>
      <c r="N109" s="106">
        <f>SUM(N98:N108)</f>
        <v>5</v>
      </c>
    </row>
    <row r="111" spans="1:14" ht="15.75" thickBot="1">
      <c r="A111" s="115" t="s">
        <v>89</v>
      </c>
      <c r="B111" s="116"/>
      <c r="C111" s="117"/>
      <c r="D111" s="117"/>
      <c r="E111" s="118"/>
      <c r="F111" s="118"/>
      <c r="G111" s="119"/>
      <c r="H111" s="120" t="s">
        <v>45</v>
      </c>
      <c r="I111" s="121"/>
      <c r="J111" s="121"/>
      <c r="K111" s="121"/>
      <c r="L111" s="121"/>
      <c r="M111" s="121"/>
    </row>
    <row r="112" spans="1:14" ht="63.75">
      <c r="A112" s="122" t="s">
        <v>8</v>
      </c>
      <c r="B112" s="123" t="s">
        <v>46</v>
      </c>
      <c r="C112" s="100" t="s">
        <v>90</v>
      </c>
      <c r="D112" s="124" t="s">
        <v>91</v>
      </c>
      <c r="E112" s="125" t="s">
        <v>92</v>
      </c>
      <c r="F112" s="126" t="s">
        <v>93</v>
      </c>
      <c r="G112" s="97" t="s">
        <v>51</v>
      </c>
      <c r="H112" s="98" t="s">
        <v>52</v>
      </c>
      <c r="I112" s="99" t="s">
        <v>53</v>
      </c>
      <c r="J112" s="99" t="s">
        <v>54</v>
      </c>
      <c r="K112" s="99" t="s">
        <v>55</v>
      </c>
      <c r="L112" s="99" t="s">
        <v>56</v>
      </c>
      <c r="M112" s="100" t="s">
        <v>66</v>
      </c>
    </row>
    <row r="113" spans="1:13" ht="15.75">
      <c r="A113" s="37" t="s">
        <v>57</v>
      </c>
      <c r="B113" s="38"/>
      <c r="C113" s="39"/>
      <c r="D113" s="102"/>
      <c r="E113" s="40"/>
      <c r="F113" s="127"/>
      <c r="G113" s="41"/>
      <c r="H113" s="42"/>
      <c r="I113" s="38"/>
      <c r="J113" s="38"/>
      <c r="K113" s="43"/>
      <c r="L113" s="43"/>
      <c r="M113" s="44"/>
    </row>
    <row r="114" spans="1:13">
      <c r="A114" s="45" t="s">
        <v>10</v>
      </c>
      <c r="B114" s="46" t="s">
        <v>58</v>
      </c>
      <c r="C114" s="47">
        <v>41</v>
      </c>
      <c r="D114" s="128">
        <v>32</v>
      </c>
      <c r="E114" s="112">
        <v>1</v>
      </c>
      <c r="F114" s="129">
        <v>2</v>
      </c>
      <c r="G114" s="50">
        <v>6</v>
      </c>
      <c r="H114" s="51">
        <v>4</v>
      </c>
      <c r="I114" s="46">
        <v>2</v>
      </c>
      <c r="J114" s="46"/>
      <c r="K114" s="52"/>
      <c r="L114" s="52"/>
      <c r="M114" s="53"/>
    </row>
    <row r="115" spans="1:13">
      <c r="A115" s="45" t="s">
        <v>14</v>
      </c>
      <c r="B115" s="46" t="s">
        <v>58</v>
      </c>
      <c r="C115" s="47">
        <v>47</v>
      </c>
      <c r="D115" s="128">
        <v>37</v>
      </c>
      <c r="E115" s="112">
        <v>0</v>
      </c>
      <c r="F115" s="129">
        <v>0</v>
      </c>
      <c r="G115" s="50">
        <v>10</v>
      </c>
      <c r="H115" s="51">
        <v>6</v>
      </c>
      <c r="I115" s="46">
        <v>4</v>
      </c>
      <c r="J115" s="46"/>
      <c r="K115" s="52"/>
      <c r="L115" s="52"/>
      <c r="M115" s="53"/>
    </row>
    <row r="116" spans="1:13">
      <c r="A116" s="45" t="s">
        <v>15</v>
      </c>
      <c r="B116" s="46" t="s">
        <v>58</v>
      </c>
      <c r="C116" s="47">
        <v>20</v>
      </c>
      <c r="D116" s="128">
        <v>16</v>
      </c>
      <c r="E116" s="112">
        <v>0</v>
      </c>
      <c r="F116" s="129">
        <v>0</v>
      </c>
      <c r="G116" s="50">
        <v>4</v>
      </c>
      <c r="H116" s="51">
        <v>4</v>
      </c>
      <c r="I116" s="46"/>
      <c r="J116" s="46"/>
      <c r="K116" s="52"/>
      <c r="L116" s="52"/>
      <c r="M116" s="53"/>
    </row>
    <row r="117" spans="1:13">
      <c r="A117" s="45" t="s">
        <v>17</v>
      </c>
      <c r="B117" s="46" t="s">
        <v>58</v>
      </c>
      <c r="C117" s="47">
        <v>28</v>
      </c>
      <c r="D117" s="128">
        <v>27</v>
      </c>
      <c r="E117" s="112">
        <v>0</v>
      </c>
      <c r="F117" s="129">
        <v>1</v>
      </c>
      <c r="G117" s="50">
        <v>0</v>
      </c>
      <c r="H117" s="51"/>
      <c r="I117" s="46"/>
      <c r="J117" s="46"/>
      <c r="K117" s="52"/>
      <c r="L117" s="52"/>
      <c r="M117" s="53"/>
    </row>
    <row r="118" spans="1:13">
      <c r="A118" s="45" t="s">
        <v>18</v>
      </c>
      <c r="B118" s="46" t="s">
        <v>58</v>
      </c>
      <c r="C118" s="47">
        <v>25</v>
      </c>
      <c r="D118" s="128">
        <v>22</v>
      </c>
      <c r="E118" s="112">
        <v>0</v>
      </c>
      <c r="F118" s="129">
        <v>0</v>
      </c>
      <c r="G118" s="50">
        <v>3</v>
      </c>
      <c r="H118" s="51">
        <v>1</v>
      </c>
      <c r="I118" s="46">
        <v>2</v>
      </c>
      <c r="J118" s="46"/>
      <c r="K118" s="52"/>
      <c r="L118" s="52"/>
      <c r="M118" s="53"/>
    </row>
    <row r="119" spans="1:13">
      <c r="A119" s="130" t="s">
        <v>68</v>
      </c>
      <c r="B119" s="131" t="s">
        <v>79</v>
      </c>
      <c r="C119" s="132">
        <v>14</v>
      </c>
      <c r="D119" s="133">
        <v>0</v>
      </c>
      <c r="E119" s="112">
        <v>9</v>
      </c>
      <c r="F119" s="129">
        <v>0</v>
      </c>
      <c r="G119" s="50">
        <v>5</v>
      </c>
      <c r="H119" s="51">
        <v>4</v>
      </c>
      <c r="I119" s="46">
        <v>1</v>
      </c>
      <c r="J119" s="46"/>
      <c r="K119" s="52"/>
      <c r="L119" s="52"/>
      <c r="M119" s="53"/>
    </row>
    <row r="120" spans="1:13">
      <c r="A120" s="130" t="s">
        <v>18</v>
      </c>
      <c r="B120" s="131" t="s">
        <v>79</v>
      </c>
      <c r="C120" s="132">
        <v>14</v>
      </c>
      <c r="D120" s="133">
        <v>0</v>
      </c>
      <c r="E120" s="112">
        <v>10</v>
      </c>
      <c r="F120" s="129">
        <v>0</v>
      </c>
      <c r="G120" s="50">
        <v>4</v>
      </c>
      <c r="H120" s="51">
        <v>1</v>
      </c>
      <c r="I120" s="46">
        <v>3</v>
      </c>
      <c r="J120" s="46"/>
      <c r="K120" s="52"/>
      <c r="L120" s="52"/>
      <c r="M120" s="53"/>
    </row>
    <row r="121" spans="1:13">
      <c r="A121" s="130" t="s">
        <v>17</v>
      </c>
      <c r="B121" s="131" t="s">
        <v>79</v>
      </c>
      <c r="C121" s="132">
        <v>5</v>
      </c>
      <c r="D121" s="133">
        <v>0</v>
      </c>
      <c r="E121" s="112">
        <v>5</v>
      </c>
      <c r="F121" s="129">
        <v>0</v>
      </c>
      <c r="G121" s="50">
        <v>0</v>
      </c>
      <c r="H121" s="51"/>
      <c r="I121" s="46"/>
      <c r="J121" s="46"/>
      <c r="K121" s="52"/>
      <c r="L121" s="52"/>
      <c r="M121" s="53"/>
    </row>
    <row r="122" spans="1:13">
      <c r="A122" s="130" t="s">
        <v>14</v>
      </c>
      <c r="B122" s="131" t="s">
        <v>79</v>
      </c>
      <c r="C122" s="132">
        <v>17</v>
      </c>
      <c r="D122" s="133">
        <v>0</v>
      </c>
      <c r="E122" s="112">
        <v>9</v>
      </c>
      <c r="F122" s="129">
        <v>2</v>
      </c>
      <c r="G122" s="50">
        <v>6</v>
      </c>
      <c r="H122" s="51">
        <v>3</v>
      </c>
      <c r="I122" s="46">
        <v>3</v>
      </c>
      <c r="J122" s="46"/>
      <c r="K122" s="52"/>
      <c r="L122" s="52"/>
      <c r="M122" s="53"/>
    </row>
    <row r="123" spans="1:13">
      <c r="A123" s="130" t="s">
        <v>10</v>
      </c>
      <c r="B123" s="131" t="s">
        <v>79</v>
      </c>
      <c r="C123" s="132">
        <v>11</v>
      </c>
      <c r="D123" s="133">
        <v>0</v>
      </c>
      <c r="E123" s="112">
        <v>9</v>
      </c>
      <c r="F123" s="129">
        <v>2</v>
      </c>
      <c r="G123" s="50">
        <v>0</v>
      </c>
      <c r="H123" s="51"/>
      <c r="I123" s="46"/>
      <c r="J123" s="46"/>
      <c r="K123" s="52"/>
      <c r="L123" s="52"/>
      <c r="M123" s="53"/>
    </row>
    <row r="124" spans="1:13" ht="15.75">
      <c r="A124" s="37" t="s">
        <v>61</v>
      </c>
      <c r="B124" s="46"/>
      <c r="C124" s="39"/>
      <c r="D124" s="102"/>
      <c r="E124" s="113"/>
      <c r="F124" s="134"/>
      <c r="G124" s="41"/>
      <c r="H124" s="56"/>
      <c r="I124" s="54"/>
      <c r="J124" s="54"/>
      <c r="K124" s="57"/>
      <c r="L124" s="57"/>
      <c r="M124" s="58"/>
    </row>
    <row r="125" spans="1:13">
      <c r="A125" s="45" t="s">
        <v>10</v>
      </c>
      <c r="B125" s="46" t="s">
        <v>80</v>
      </c>
      <c r="C125" s="47">
        <v>76</v>
      </c>
      <c r="D125" s="128">
        <v>68</v>
      </c>
      <c r="E125" s="112">
        <v>0</v>
      </c>
      <c r="F125" s="129">
        <v>2</v>
      </c>
      <c r="G125" s="50">
        <v>6</v>
      </c>
      <c r="H125" s="51">
        <v>3</v>
      </c>
      <c r="I125" s="46">
        <v>3</v>
      </c>
      <c r="J125" s="46"/>
      <c r="K125" s="52"/>
      <c r="L125" s="52"/>
      <c r="M125" s="53"/>
    </row>
    <row r="126" spans="1:13" ht="15.75" thickBot="1">
      <c r="A126" s="59" t="s">
        <v>14</v>
      </c>
      <c r="B126" s="60" t="s">
        <v>80</v>
      </c>
      <c r="C126" s="61">
        <v>42</v>
      </c>
      <c r="D126" s="135">
        <v>34</v>
      </c>
      <c r="E126" s="114">
        <v>0</v>
      </c>
      <c r="F126" s="136">
        <v>4</v>
      </c>
      <c r="G126" s="64">
        <v>4</v>
      </c>
      <c r="H126" s="65">
        <v>3</v>
      </c>
      <c r="I126" s="60">
        <v>1</v>
      </c>
      <c r="J126" s="60"/>
      <c r="K126" s="66"/>
      <c r="L126" s="66"/>
      <c r="M126" s="67"/>
    </row>
    <row r="127" spans="1:13">
      <c r="A127" s="68"/>
      <c r="B127" s="69"/>
      <c r="C127" s="69">
        <f>SUM(C114:C126)</f>
        <v>340</v>
      </c>
      <c r="D127" s="69">
        <f t="shared" ref="D127:M127" si="9">SUM(D114:D126)</f>
        <v>236</v>
      </c>
      <c r="E127" s="69">
        <f t="shared" si="9"/>
        <v>43</v>
      </c>
      <c r="F127" s="69">
        <f t="shared" si="9"/>
        <v>13</v>
      </c>
      <c r="G127" s="69">
        <f t="shared" si="9"/>
        <v>48</v>
      </c>
      <c r="H127" s="69">
        <f t="shared" si="9"/>
        <v>29</v>
      </c>
      <c r="I127" s="69">
        <f t="shared" si="9"/>
        <v>19</v>
      </c>
      <c r="J127" s="69">
        <f t="shared" si="9"/>
        <v>0</v>
      </c>
      <c r="K127" s="69">
        <f t="shared" si="9"/>
        <v>0</v>
      </c>
      <c r="L127" s="69">
        <f t="shared" si="9"/>
        <v>0</v>
      </c>
      <c r="M127" s="69">
        <f t="shared" si="9"/>
        <v>0</v>
      </c>
    </row>
    <row r="128" spans="1:13">
      <c r="A128" s="3"/>
      <c r="B128" s="6"/>
      <c r="C128" s="69"/>
      <c r="D128" s="69"/>
      <c r="E128" s="6"/>
      <c r="F128" s="6"/>
      <c r="G128" s="69"/>
      <c r="H128" s="6"/>
      <c r="I128" s="6"/>
      <c r="J128" s="6"/>
      <c r="K128" s="3"/>
      <c r="L128" s="3"/>
      <c r="M128" s="3"/>
    </row>
    <row r="129" spans="1:13">
      <c r="A129" s="137" t="s">
        <v>94</v>
      </c>
      <c r="B129" s="6"/>
      <c r="C129" s="69"/>
      <c r="D129" s="69"/>
      <c r="E129" s="6"/>
      <c r="F129" s="6"/>
      <c r="G129" s="69"/>
      <c r="H129" s="6"/>
      <c r="I129" s="6"/>
      <c r="J129" s="6"/>
      <c r="K129" s="3"/>
      <c r="L129" s="3"/>
      <c r="M129" s="3"/>
    </row>
  </sheetData>
  <mergeCells count="9">
    <mergeCell ref="H81:N81"/>
    <mergeCell ref="H95:M95"/>
    <mergeCell ref="H111:M111"/>
    <mergeCell ref="D18:F18"/>
    <mergeCell ref="H18:N18"/>
    <mergeCell ref="H35:M35"/>
    <mergeCell ref="H51:M51"/>
    <mergeCell ref="D66:F66"/>
    <mergeCell ref="H66:N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146B-E13C-4829-B31C-E1987FF03DAA}">
  <dimension ref="A1:J40"/>
  <sheetViews>
    <sheetView workbookViewId="0"/>
  </sheetViews>
  <sheetFormatPr defaultRowHeight="15"/>
  <cols>
    <col min="1" max="1" width="36.42578125" customWidth="1"/>
    <col min="3" max="3" width="11.42578125" customWidth="1"/>
    <col min="4" max="4" width="12.7109375" customWidth="1"/>
    <col min="5" max="5" width="11.5703125" customWidth="1"/>
    <col min="6" max="6" width="13" customWidth="1"/>
    <col min="7" max="7" width="11.140625" customWidth="1"/>
    <col min="8" max="8" width="12.7109375" customWidth="1"/>
    <col min="9" max="9" width="10.7109375" customWidth="1"/>
    <col min="10" max="10" width="11" customWidth="1"/>
  </cols>
  <sheetData>
    <row r="1" spans="1:10" ht="23.25" customHeight="1" thickBot="1">
      <c r="A1" s="68" t="s">
        <v>111</v>
      </c>
    </row>
    <row r="2" spans="1:10" ht="15.75">
      <c r="A2" s="138" t="s">
        <v>95</v>
      </c>
      <c r="B2" s="139"/>
      <c r="C2" s="73" t="s">
        <v>96</v>
      </c>
      <c r="D2" s="74"/>
      <c r="E2" s="75"/>
      <c r="F2" s="97"/>
      <c r="G2" s="74" t="s">
        <v>45</v>
      </c>
      <c r="H2" s="74"/>
      <c r="I2" s="74"/>
      <c r="J2" s="75"/>
    </row>
    <row r="3" spans="1:10" ht="63.75">
      <c r="A3" s="86" t="s">
        <v>30</v>
      </c>
      <c r="B3" s="140" t="s">
        <v>97</v>
      </c>
      <c r="C3" s="31" t="s">
        <v>48</v>
      </c>
      <c r="D3" s="78" t="s">
        <v>98</v>
      </c>
      <c r="E3" s="33" t="s">
        <v>50</v>
      </c>
      <c r="F3" s="34" t="s">
        <v>51</v>
      </c>
      <c r="G3" s="35" t="s">
        <v>99</v>
      </c>
      <c r="H3" s="36" t="s">
        <v>53</v>
      </c>
      <c r="I3" s="36" t="s">
        <v>55</v>
      </c>
      <c r="J3" s="30" t="s">
        <v>56</v>
      </c>
    </row>
    <row r="4" spans="1:10">
      <c r="A4" s="45" t="s">
        <v>31</v>
      </c>
      <c r="B4" s="103">
        <v>45</v>
      </c>
      <c r="C4" s="48">
        <v>38</v>
      </c>
      <c r="D4" s="80">
        <v>33</v>
      </c>
      <c r="E4" s="49">
        <v>5</v>
      </c>
      <c r="F4" s="141">
        <v>7</v>
      </c>
      <c r="G4" s="51">
        <v>5</v>
      </c>
      <c r="H4" s="46">
        <v>2</v>
      </c>
      <c r="I4" s="46"/>
      <c r="J4" s="49"/>
    </row>
    <row r="5" spans="1:10" ht="15.75" thickBot="1">
      <c r="A5" s="59" t="s">
        <v>100</v>
      </c>
      <c r="B5" s="105">
        <v>9</v>
      </c>
      <c r="C5" s="62">
        <v>2</v>
      </c>
      <c r="D5" s="82">
        <v>2</v>
      </c>
      <c r="E5" s="63">
        <v>0</v>
      </c>
      <c r="F5" s="142">
        <v>7</v>
      </c>
      <c r="G5" s="65">
        <v>3</v>
      </c>
      <c r="H5" s="60">
        <v>3</v>
      </c>
      <c r="I5" s="60"/>
      <c r="J5" s="63">
        <v>1</v>
      </c>
    </row>
    <row r="6" spans="1:10">
      <c r="A6" s="68"/>
      <c r="B6" s="69">
        <f t="shared" ref="B6:J6" si="0">SUM(B4:B5)</f>
        <v>54</v>
      </c>
      <c r="C6" s="69">
        <f t="shared" si="0"/>
        <v>40</v>
      </c>
      <c r="D6" s="69">
        <f t="shared" si="0"/>
        <v>35</v>
      </c>
      <c r="E6" s="69">
        <f t="shared" si="0"/>
        <v>5</v>
      </c>
      <c r="F6" s="69">
        <f t="shared" si="0"/>
        <v>14</v>
      </c>
      <c r="G6" s="69">
        <f t="shared" si="0"/>
        <v>8</v>
      </c>
      <c r="H6" s="69">
        <f t="shared" si="0"/>
        <v>5</v>
      </c>
      <c r="I6" s="69">
        <f t="shared" si="0"/>
        <v>0</v>
      </c>
      <c r="J6" s="69">
        <f t="shared" si="0"/>
        <v>1</v>
      </c>
    </row>
    <row r="7" spans="1:10">
      <c r="A7" s="3"/>
      <c r="B7" s="6"/>
      <c r="C7" s="69"/>
      <c r="D7" s="6"/>
      <c r="E7" s="6"/>
      <c r="F7" s="6"/>
      <c r="G7" s="6"/>
      <c r="H7" s="6"/>
      <c r="I7" s="3"/>
      <c r="J7" s="3"/>
    </row>
    <row r="8" spans="1:10" ht="15.75" thickBot="1">
      <c r="A8" s="3"/>
      <c r="B8" s="6"/>
      <c r="C8" s="69"/>
      <c r="D8" s="6"/>
      <c r="E8" s="6"/>
      <c r="F8" s="6"/>
      <c r="G8" s="6"/>
      <c r="H8" s="6"/>
      <c r="I8" s="3"/>
      <c r="J8" s="3"/>
    </row>
    <row r="9" spans="1:10" ht="15.75">
      <c r="A9" s="138" t="s">
        <v>101</v>
      </c>
      <c r="B9" s="139"/>
      <c r="C9" s="73" t="s">
        <v>96</v>
      </c>
      <c r="D9" s="74"/>
      <c r="E9" s="75"/>
      <c r="F9" s="97"/>
      <c r="G9" s="74" t="s">
        <v>45</v>
      </c>
      <c r="H9" s="74"/>
      <c r="I9" s="74"/>
      <c r="J9" s="75"/>
    </row>
    <row r="10" spans="1:10" ht="63.75">
      <c r="A10" s="86" t="s">
        <v>30</v>
      </c>
      <c r="B10" s="140" t="s">
        <v>97</v>
      </c>
      <c r="C10" s="31" t="s">
        <v>48</v>
      </c>
      <c r="D10" s="78" t="s">
        <v>102</v>
      </c>
      <c r="E10" s="33" t="s">
        <v>50</v>
      </c>
      <c r="F10" s="34" t="s">
        <v>51</v>
      </c>
      <c r="G10" s="35" t="s">
        <v>99</v>
      </c>
      <c r="H10" s="36" t="s">
        <v>53</v>
      </c>
      <c r="I10" s="36" t="s">
        <v>55</v>
      </c>
      <c r="J10" s="30" t="s">
        <v>56</v>
      </c>
    </row>
    <row r="11" spans="1:10">
      <c r="A11" s="45" t="s">
        <v>31</v>
      </c>
      <c r="B11" s="103">
        <v>43</v>
      </c>
      <c r="C11" s="48">
        <v>39</v>
      </c>
      <c r="D11" s="80">
        <v>36</v>
      </c>
      <c r="E11" s="49">
        <v>3</v>
      </c>
      <c r="F11" s="141">
        <v>4</v>
      </c>
      <c r="G11" s="51"/>
      <c r="H11" s="46">
        <v>4</v>
      </c>
      <c r="I11" s="46"/>
      <c r="J11" s="49"/>
    </row>
    <row r="12" spans="1:10">
      <c r="A12" s="45" t="s">
        <v>100</v>
      </c>
      <c r="B12" s="103">
        <v>29</v>
      </c>
      <c r="C12" s="48">
        <v>7</v>
      </c>
      <c r="D12" s="80">
        <v>7</v>
      </c>
      <c r="E12" s="49"/>
      <c r="F12" s="141">
        <v>22</v>
      </c>
      <c r="G12" s="51">
        <v>4</v>
      </c>
      <c r="H12" s="46">
        <v>13</v>
      </c>
      <c r="I12" s="46"/>
      <c r="J12" s="49">
        <v>5</v>
      </c>
    </row>
    <row r="13" spans="1:10" ht="15.75" thickBot="1">
      <c r="A13" s="59" t="s">
        <v>34</v>
      </c>
      <c r="B13" s="105">
        <v>20</v>
      </c>
      <c r="C13" s="62">
        <v>19</v>
      </c>
      <c r="D13" s="82">
        <v>19</v>
      </c>
      <c r="E13" s="63"/>
      <c r="F13" s="142">
        <v>1</v>
      </c>
      <c r="G13" s="65"/>
      <c r="H13" s="60">
        <v>1</v>
      </c>
      <c r="I13" s="60"/>
      <c r="J13" s="63"/>
    </row>
    <row r="14" spans="1:10">
      <c r="A14" s="68"/>
      <c r="B14" s="69">
        <f>SUM(B11:B13)</f>
        <v>92</v>
      </c>
      <c r="C14" s="69">
        <f t="shared" ref="C14:J14" si="1">SUM(C11:C13)</f>
        <v>65</v>
      </c>
      <c r="D14" s="69">
        <f t="shared" si="1"/>
        <v>62</v>
      </c>
      <c r="E14" s="69">
        <f t="shared" si="1"/>
        <v>3</v>
      </c>
      <c r="F14" s="69">
        <f t="shared" si="1"/>
        <v>27</v>
      </c>
      <c r="G14" s="69">
        <f t="shared" si="1"/>
        <v>4</v>
      </c>
      <c r="H14" s="69">
        <f t="shared" si="1"/>
        <v>18</v>
      </c>
      <c r="I14" s="69">
        <f t="shared" si="1"/>
        <v>0</v>
      </c>
      <c r="J14" s="69">
        <f t="shared" si="1"/>
        <v>5</v>
      </c>
    </row>
    <row r="15" spans="1:10">
      <c r="A15" s="3"/>
      <c r="B15" s="6"/>
      <c r="C15" s="69"/>
      <c r="D15" s="6"/>
      <c r="E15" s="6"/>
      <c r="F15" s="6"/>
      <c r="G15" s="6"/>
      <c r="H15" s="6"/>
      <c r="I15" s="3"/>
      <c r="J15" s="3"/>
    </row>
    <row r="16" spans="1:10" ht="15.75" thickBot="1">
      <c r="A16" s="3"/>
      <c r="B16" s="6"/>
      <c r="C16" s="69"/>
      <c r="D16" s="6"/>
      <c r="E16" s="6"/>
      <c r="F16" s="6"/>
      <c r="G16" s="6"/>
      <c r="H16" s="6"/>
      <c r="I16" s="3"/>
      <c r="J16" s="3"/>
    </row>
    <row r="17" spans="1:10" ht="15.75">
      <c r="A17" s="138" t="s">
        <v>103</v>
      </c>
      <c r="B17" s="139"/>
      <c r="C17" s="73" t="s">
        <v>96</v>
      </c>
      <c r="D17" s="74"/>
      <c r="E17" s="75"/>
      <c r="F17" s="97"/>
      <c r="G17" s="74" t="s">
        <v>45</v>
      </c>
      <c r="H17" s="74"/>
      <c r="I17" s="74"/>
      <c r="J17" s="75"/>
    </row>
    <row r="18" spans="1:10" ht="63.75">
      <c r="A18" s="86" t="s">
        <v>30</v>
      </c>
      <c r="B18" s="140" t="s">
        <v>97</v>
      </c>
      <c r="C18" s="31" t="s">
        <v>48</v>
      </c>
      <c r="D18" s="78" t="s">
        <v>104</v>
      </c>
      <c r="E18" s="33" t="s">
        <v>50</v>
      </c>
      <c r="F18" s="34" t="s">
        <v>51</v>
      </c>
      <c r="G18" s="35" t="s">
        <v>99</v>
      </c>
      <c r="H18" s="36" t="s">
        <v>53</v>
      </c>
      <c r="I18" s="36" t="s">
        <v>55</v>
      </c>
      <c r="J18" s="30" t="s">
        <v>56</v>
      </c>
    </row>
    <row r="19" spans="1:10">
      <c r="A19" s="45" t="s">
        <v>31</v>
      </c>
      <c r="B19" s="103">
        <v>49</v>
      </c>
      <c r="C19" s="48">
        <v>38</v>
      </c>
      <c r="D19" s="80">
        <v>35</v>
      </c>
      <c r="E19" s="49">
        <v>3</v>
      </c>
      <c r="F19" s="141">
        <v>11</v>
      </c>
      <c r="G19" s="51">
        <v>3</v>
      </c>
      <c r="H19" s="46">
        <v>8</v>
      </c>
      <c r="I19" s="46"/>
      <c r="J19" s="49"/>
    </row>
    <row r="20" spans="1:10">
      <c r="A20" s="45" t="s">
        <v>100</v>
      </c>
      <c r="B20" s="103">
        <v>69</v>
      </c>
      <c r="C20" s="48">
        <v>32</v>
      </c>
      <c r="D20" s="80">
        <v>32</v>
      </c>
      <c r="E20" s="49">
        <v>0</v>
      </c>
      <c r="F20" s="141">
        <v>37</v>
      </c>
      <c r="G20" s="51">
        <v>1</v>
      </c>
      <c r="H20" s="46">
        <v>28</v>
      </c>
      <c r="I20" s="46"/>
      <c r="J20" s="49">
        <v>7</v>
      </c>
    </row>
    <row r="21" spans="1:10" ht="15.75" thickBot="1">
      <c r="A21" s="59" t="s">
        <v>34</v>
      </c>
      <c r="B21" s="105">
        <v>21</v>
      </c>
      <c r="C21" s="62">
        <v>20</v>
      </c>
      <c r="D21" s="82">
        <v>15</v>
      </c>
      <c r="E21" s="63">
        <v>5</v>
      </c>
      <c r="F21" s="142">
        <v>1</v>
      </c>
      <c r="G21" s="65">
        <v>0</v>
      </c>
      <c r="H21" s="60">
        <v>1</v>
      </c>
      <c r="I21" s="60"/>
      <c r="J21" s="63"/>
    </row>
    <row r="22" spans="1:10">
      <c r="A22" s="68"/>
      <c r="B22" s="69">
        <f>SUM(B19:B21)</f>
        <v>139</v>
      </c>
      <c r="C22" s="69">
        <f t="shared" ref="C22:J22" si="2">SUM(C19:C21)</f>
        <v>90</v>
      </c>
      <c r="D22" s="69">
        <f t="shared" si="2"/>
        <v>82</v>
      </c>
      <c r="E22" s="69">
        <f t="shared" si="2"/>
        <v>8</v>
      </c>
      <c r="F22" s="69">
        <f t="shared" si="2"/>
        <v>49</v>
      </c>
      <c r="G22" s="69">
        <f t="shared" si="2"/>
        <v>4</v>
      </c>
      <c r="H22" s="69">
        <f t="shared" si="2"/>
        <v>37</v>
      </c>
      <c r="I22" s="69">
        <f t="shared" si="2"/>
        <v>0</v>
      </c>
      <c r="J22" s="69">
        <f t="shared" si="2"/>
        <v>7</v>
      </c>
    </row>
    <row r="23" spans="1:10">
      <c r="A23" s="3"/>
      <c r="B23" s="6"/>
      <c r="C23" s="69"/>
      <c r="D23" s="6"/>
      <c r="E23" s="6"/>
      <c r="F23" s="6"/>
      <c r="G23" s="6"/>
      <c r="H23" s="6"/>
      <c r="I23" s="3"/>
      <c r="J23" s="3"/>
    </row>
    <row r="24" spans="1:10" ht="15.75" thickBot="1">
      <c r="A24" s="3"/>
      <c r="B24" s="6"/>
      <c r="C24" s="69"/>
      <c r="D24" s="6"/>
      <c r="E24" s="6"/>
      <c r="F24" s="6"/>
      <c r="G24" s="6"/>
      <c r="H24" s="6"/>
      <c r="I24" s="3"/>
      <c r="J24" s="3"/>
    </row>
    <row r="25" spans="1:10" ht="15.75">
      <c r="A25" s="138" t="s">
        <v>72</v>
      </c>
      <c r="B25" s="139"/>
      <c r="C25" s="73" t="s">
        <v>96</v>
      </c>
      <c r="D25" s="74"/>
      <c r="E25" s="75"/>
      <c r="F25" s="97"/>
      <c r="G25" s="74" t="s">
        <v>45</v>
      </c>
      <c r="H25" s="74"/>
      <c r="I25" s="74"/>
      <c r="J25" s="75"/>
    </row>
    <row r="26" spans="1:10" ht="63.75">
      <c r="A26" s="86" t="s">
        <v>30</v>
      </c>
      <c r="B26" s="140" t="s">
        <v>97</v>
      </c>
      <c r="C26" s="31" t="s">
        <v>48</v>
      </c>
      <c r="D26" s="78" t="s">
        <v>105</v>
      </c>
      <c r="E26" s="33" t="s">
        <v>50</v>
      </c>
      <c r="F26" s="34" t="s">
        <v>51</v>
      </c>
      <c r="G26" s="35" t="s">
        <v>99</v>
      </c>
      <c r="H26" s="36" t="s">
        <v>53</v>
      </c>
      <c r="I26" s="36" t="s">
        <v>55</v>
      </c>
      <c r="J26" s="30" t="s">
        <v>56</v>
      </c>
    </row>
    <row r="27" spans="1:10">
      <c r="A27" s="45" t="s">
        <v>31</v>
      </c>
      <c r="B27" s="103">
        <v>71</v>
      </c>
      <c r="C27" s="48">
        <v>58</v>
      </c>
      <c r="D27" s="80">
        <v>53</v>
      </c>
      <c r="E27" s="49">
        <v>5</v>
      </c>
      <c r="F27" s="141">
        <v>12</v>
      </c>
      <c r="G27" s="51">
        <v>2</v>
      </c>
      <c r="H27" s="46">
        <v>10</v>
      </c>
      <c r="I27" s="46"/>
      <c r="J27" s="49"/>
    </row>
    <row r="28" spans="1:10">
      <c r="A28" s="45" t="s">
        <v>100</v>
      </c>
      <c r="B28" s="103">
        <v>73</v>
      </c>
      <c r="C28" s="48">
        <v>34</v>
      </c>
      <c r="D28" s="80">
        <v>34</v>
      </c>
      <c r="E28" s="49">
        <v>0</v>
      </c>
      <c r="F28" s="141">
        <v>39</v>
      </c>
      <c r="G28" s="51">
        <v>10</v>
      </c>
      <c r="H28" s="46">
        <v>28</v>
      </c>
      <c r="I28" s="46">
        <v>1</v>
      </c>
      <c r="J28" s="49"/>
    </row>
    <row r="29" spans="1:10" ht="15.75" thickBot="1">
      <c r="A29" s="59" t="s">
        <v>34</v>
      </c>
      <c r="B29" s="105">
        <v>22</v>
      </c>
      <c r="C29" s="62">
        <v>20</v>
      </c>
      <c r="D29" s="82">
        <v>19</v>
      </c>
      <c r="E29" s="63">
        <v>1</v>
      </c>
      <c r="F29" s="142">
        <v>2</v>
      </c>
      <c r="G29" s="65"/>
      <c r="H29" s="60">
        <v>2</v>
      </c>
      <c r="I29" s="60"/>
      <c r="J29" s="63"/>
    </row>
    <row r="30" spans="1:10">
      <c r="A30" s="68"/>
      <c r="B30" s="69">
        <f>SUM(B27:B29)</f>
        <v>166</v>
      </c>
      <c r="C30" s="69">
        <f t="shared" ref="C30:J30" si="3">SUM(C27:C29)</f>
        <v>112</v>
      </c>
      <c r="D30" s="69">
        <f t="shared" si="3"/>
        <v>106</v>
      </c>
      <c r="E30" s="69">
        <f t="shared" si="3"/>
        <v>6</v>
      </c>
      <c r="F30" s="69">
        <f t="shared" si="3"/>
        <v>53</v>
      </c>
      <c r="G30" s="69">
        <f t="shared" si="3"/>
        <v>12</v>
      </c>
      <c r="H30" s="69">
        <f t="shared" si="3"/>
        <v>40</v>
      </c>
      <c r="I30" s="69">
        <f t="shared" si="3"/>
        <v>1</v>
      </c>
      <c r="J30" s="69">
        <f t="shared" si="3"/>
        <v>0</v>
      </c>
    </row>
    <row r="31" spans="1:10" ht="15.75" thickBot="1">
      <c r="A31" s="3"/>
      <c r="B31" s="6"/>
      <c r="C31" s="69"/>
      <c r="D31" s="6"/>
      <c r="E31" s="6"/>
      <c r="F31" s="6"/>
      <c r="G31" s="6"/>
      <c r="H31" s="6"/>
      <c r="I31" s="3"/>
      <c r="J31" s="3"/>
    </row>
    <row r="32" spans="1:10" ht="15.75">
      <c r="A32" s="138" t="s">
        <v>106</v>
      </c>
      <c r="B32" s="139"/>
      <c r="C32" s="73" t="s">
        <v>96</v>
      </c>
      <c r="D32" s="74"/>
      <c r="E32" s="75"/>
      <c r="F32" s="97"/>
      <c r="G32" s="74" t="s">
        <v>45</v>
      </c>
      <c r="H32" s="74"/>
      <c r="I32" s="74"/>
      <c r="J32" s="75"/>
    </row>
    <row r="33" spans="1:10" ht="63.75">
      <c r="A33" s="86" t="s">
        <v>30</v>
      </c>
      <c r="B33" s="140" t="s">
        <v>107</v>
      </c>
      <c r="C33" s="31" t="s">
        <v>48</v>
      </c>
      <c r="D33" s="78" t="s">
        <v>108</v>
      </c>
      <c r="E33" s="33" t="s">
        <v>50</v>
      </c>
      <c r="F33" s="34" t="s">
        <v>51</v>
      </c>
      <c r="G33" s="35" t="s">
        <v>99</v>
      </c>
      <c r="H33" s="36" t="s">
        <v>53</v>
      </c>
      <c r="I33" s="36" t="s">
        <v>55</v>
      </c>
      <c r="J33" s="30" t="s">
        <v>56</v>
      </c>
    </row>
    <row r="34" spans="1:10">
      <c r="A34" s="45" t="s">
        <v>31</v>
      </c>
      <c r="B34" s="103">
        <v>56</v>
      </c>
      <c r="C34" s="48">
        <v>43</v>
      </c>
      <c r="D34" s="80">
        <v>43</v>
      </c>
      <c r="E34" s="49"/>
      <c r="F34" s="141">
        <v>8</v>
      </c>
      <c r="G34" s="51">
        <v>4</v>
      </c>
      <c r="H34" s="46">
        <v>4</v>
      </c>
      <c r="I34" s="46"/>
      <c r="J34" s="49"/>
    </row>
    <row r="35" spans="1:10">
      <c r="A35" s="45" t="s">
        <v>100</v>
      </c>
      <c r="B35" s="103">
        <v>82</v>
      </c>
      <c r="C35" s="48">
        <v>38</v>
      </c>
      <c r="D35" s="80">
        <v>38</v>
      </c>
      <c r="E35" s="49"/>
      <c r="F35" s="141">
        <v>40</v>
      </c>
      <c r="G35" s="51">
        <v>7</v>
      </c>
      <c r="H35" s="46">
        <v>33</v>
      </c>
      <c r="I35" s="46"/>
      <c r="J35" s="49"/>
    </row>
    <row r="36" spans="1:10" ht="15.75" thickBot="1">
      <c r="A36" s="59" t="s">
        <v>34</v>
      </c>
      <c r="B36" s="105">
        <v>20</v>
      </c>
      <c r="C36" s="62">
        <v>13</v>
      </c>
      <c r="D36" s="82">
        <v>13</v>
      </c>
      <c r="E36" s="63"/>
      <c r="F36" s="142">
        <v>4</v>
      </c>
      <c r="G36" s="65"/>
      <c r="H36" s="60">
        <v>4</v>
      </c>
      <c r="I36" s="60"/>
      <c r="J36" s="63"/>
    </row>
    <row r="37" spans="1:10">
      <c r="A37" s="68"/>
      <c r="B37" s="69">
        <f>SUM(B34:B36)</f>
        <v>158</v>
      </c>
      <c r="C37" s="69">
        <f t="shared" ref="C37:J37" si="4">SUM(C34:C36)</f>
        <v>94</v>
      </c>
      <c r="D37" s="69">
        <f t="shared" si="4"/>
        <v>94</v>
      </c>
      <c r="E37" s="69">
        <f t="shared" si="4"/>
        <v>0</v>
      </c>
      <c r="F37" s="69">
        <f t="shared" si="4"/>
        <v>52</v>
      </c>
      <c r="G37" s="69">
        <f t="shared" si="4"/>
        <v>11</v>
      </c>
      <c r="H37" s="69">
        <f t="shared" si="4"/>
        <v>41</v>
      </c>
      <c r="I37" s="69">
        <f t="shared" si="4"/>
        <v>0</v>
      </c>
      <c r="J37" s="69">
        <f t="shared" si="4"/>
        <v>0</v>
      </c>
    </row>
    <row r="39" spans="1:10">
      <c r="A39" s="3" t="s">
        <v>109</v>
      </c>
    </row>
    <row r="40" spans="1:10">
      <c r="A40" s="3" t="s">
        <v>110</v>
      </c>
    </row>
  </sheetData>
  <mergeCells count="10">
    <mergeCell ref="C25:E25"/>
    <mergeCell ref="G25:J25"/>
    <mergeCell ref="C32:E32"/>
    <mergeCell ref="G32:J32"/>
    <mergeCell ref="C2:E2"/>
    <mergeCell ref="G2:J2"/>
    <mergeCell ref="C9:E9"/>
    <mergeCell ref="G9:J9"/>
    <mergeCell ref="C17:E17"/>
    <mergeCell ref="G17: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1BD05-AD8B-4BF5-9B42-AF826D5C1B42}">
  <dimension ref="A1:O95"/>
  <sheetViews>
    <sheetView zoomScale="80" zoomScaleNormal="80" workbookViewId="0"/>
  </sheetViews>
  <sheetFormatPr defaultRowHeight="15"/>
  <cols>
    <col min="1" max="1" width="33.7109375" customWidth="1"/>
    <col min="2" max="2" width="10.5703125" customWidth="1"/>
    <col min="3" max="3" width="13.42578125" customWidth="1"/>
    <col min="4" max="4" width="13.28515625" customWidth="1"/>
    <col min="5" max="5" width="13.7109375" customWidth="1"/>
    <col min="6" max="6" width="12.5703125" customWidth="1"/>
    <col min="7" max="7" width="12.140625" customWidth="1"/>
    <col min="8" max="8" width="11.28515625" customWidth="1"/>
    <col min="9" max="9" width="12.5703125" customWidth="1"/>
    <col min="10" max="10" width="12.42578125" customWidth="1"/>
    <col min="11" max="11" width="11.85546875" customWidth="1"/>
    <col min="12" max="12" width="12" customWidth="1"/>
  </cols>
  <sheetData>
    <row r="1" spans="1:13" ht="24" customHeight="1">
      <c r="A1" s="68" t="s">
        <v>115</v>
      </c>
    </row>
    <row r="2" spans="1:13">
      <c r="A2" s="144" t="s">
        <v>44</v>
      </c>
      <c r="B2" s="46"/>
      <c r="C2" s="29"/>
      <c r="D2" s="29"/>
      <c r="E2" s="80"/>
      <c r="F2" s="80"/>
      <c r="G2" s="145"/>
      <c r="H2" s="92" t="s">
        <v>112</v>
      </c>
      <c r="I2" s="29"/>
      <c r="J2" s="29"/>
      <c r="K2" s="29"/>
      <c r="L2" s="29"/>
    </row>
    <row r="3" spans="1:13" ht="135">
      <c r="A3" s="144" t="s">
        <v>113</v>
      </c>
      <c r="B3" s="146" t="s">
        <v>46</v>
      </c>
      <c r="C3" s="146" t="s">
        <v>47</v>
      </c>
      <c r="D3" s="147" t="s">
        <v>48</v>
      </c>
      <c r="E3" s="148" t="s">
        <v>114</v>
      </c>
      <c r="F3" s="148" t="s">
        <v>50</v>
      </c>
      <c r="G3" s="149" t="s">
        <v>51</v>
      </c>
      <c r="H3" s="150" t="s">
        <v>52</v>
      </c>
      <c r="I3" s="146" t="s">
        <v>53</v>
      </c>
      <c r="J3" s="146" t="s">
        <v>54</v>
      </c>
      <c r="K3" s="146" t="s">
        <v>55</v>
      </c>
      <c r="L3" s="146" t="s">
        <v>56</v>
      </c>
    </row>
    <row r="4" spans="1:13" ht="15.75">
      <c r="A4" s="43" t="s">
        <v>57</v>
      </c>
      <c r="B4" s="38"/>
      <c r="C4" s="38"/>
      <c r="D4" s="151"/>
      <c r="E4" s="79"/>
      <c r="F4" s="79"/>
      <c r="G4" s="152"/>
      <c r="H4" s="42"/>
      <c r="I4" s="38"/>
      <c r="J4" s="38"/>
      <c r="K4" s="43"/>
      <c r="L4" s="43"/>
    </row>
    <row r="5" spans="1:13">
      <c r="A5" s="52" t="s">
        <v>10</v>
      </c>
      <c r="B5" s="46" t="s">
        <v>58</v>
      </c>
      <c r="C5" s="29">
        <v>34</v>
      </c>
      <c r="D5" s="153">
        <v>24</v>
      </c>
      <c r="E5" s="80">
        <v>24</v>
      </c>
      <c r="F5" s="80">
        <v>0</v>
      </c>
      <c r="G5" s="145">
        <v>10</v>
      </c>
      <c r="H5" s="51">
        <v>5</v>
      </c>
      <c r="I5" s="46">
        <v>5</v>
      </c>
      <c r="J5" s="46"/>
      <c r="K5" s="46"/>
      <c r="L5" s="46"/>
    </row>
    <row r="6" spans="1:13">
      <c r="A6" s="52" t="s">
        <v>14</v>
      </c>
      <c r="B6" s="46" t="s">
        <v>58</v>
      </c>
      <c r="C6" s="29">
        <v>33</v>
      </c>
      <c r="D6" s="153">
        <v>24</v>
      </c>
      <c r="E6" s="80">
        <v>21</v>
      </c>
      <c r="F6" s="80">
        <v>3</v>
      </c>
      <c r="G6" s="145">
        <v>9</v>
      </c>
      <c r="H6" s="51">
        <v>7</v>
      </c>
      <c r="I6" s="46">
        <v>1</v>
      </c>
      <c r="J6" s="46"/>
      <c r="K6" s="46"/>
      <c r="L6" s="46">
        <v>1</v>
      </c>
    </row>
    <row r="7" spans="1:13">
      <c r="A7" s="52" t="s">
        <v>18</v>
      </c>
      <c r="B7" s="46" t="s">
        <v>58</v>
      </c>
      <c r="C7" s="29">
        <v>33</v>
      </c>
      <c r="D7" s="153">
        <v>24</v>
      </c>
      <c r="E7" s="80">
        <v>23</v>
      </c>
      <c r="F7" s="80">
        <v>1</v>
      </c>
      <c r="G7" s="145">
        <v>9</v>
      </c>
      <c r="H7" s="51">
        <v>6</v>
      </c>
      <c r="I7" s="46"/>
      <c r="J7" s="46"/>
      <c r="K7" s="46">
        <v>2</v>
      </c>
      <c r="L7" s="46">
        <v>1</v>
      </c>
    </row>
    <row r="8" spans="1:13">
      <c r="A8" s="52" t="s">
        <v>10</v>
      </c>
      <c r="B8" s="46" t="s">
        <v>59</v>
      </c>
      <c r="C8" s="29">
        <v>1</v>
      </c>
      <c r="D8" s="153">
        <v>1</v>
      </c>
      <c r="E8" s="80">
        <v>1</v>
      </c>
      <c r="F8" s="80">
        <v>0</v>
      </c>
      <c r="G8" s="145">
        <v>0</v>
      </c>
      <c r="H8" s="51"/>
      <c r="I8" s="46"/>
      <c r="J8" s="46"/>
      <c r="K8" s="46"/>
      <c r="L8" s="46"/>
    </row>
    <row r="9" spans="1:13">
      <c r="A9" s="52" t="s">
        <v>18</v>
      </c>
      <c r="B9" s="46" t="s">
        <v>60</v>
      </c>
      <c r="C9" s="29">
        <v>20</v>
      </c>
      <c r="D9" s="153">
        <v>20</v>
      </c>
      <c r="E9" s="80">
        <v>19</v>
      </c>
      <c r="F9" s="80">
        <v>1</v>
      </c>
      <c r="G9" s="145">
        <v>0</v>
      </c>
      <c r="H9" s="51"/>
      <c r="I9" s="46"/>
      <c r="J9" s="46"/>
      <c r="K9" s="46"/>
      <c r="L9" s="46"/>
    </row>
    <row r="10" spans="1:13" ht="15.75">
      <c r="A10" s="43" t="s">
        <v>61</v>
      </c>
      <c r="B10" s="46"/>
      <c r="C10" s="38"/>
      <c r="D10" s="151"/>
      <c r="E10" s="81"/>
      <c r="F10" s="81"/>
      <c r="G10" s="152"/>
      <c r="H10" s="56"/>
      <c r="I10" s="54"/>
      <c r="J10" s="54"/>
      <c r="K10" s="54"/>
      <c r="L10" s="54"/>
    </row>
    <row r="11" spans="1:13">
      <c r="A11" s="52" t="s">
        <v>10</v>
      </c>
      <c r="B11" s="46" t="s">
        <v>60</v>
      </c>
      <c r="C11" s="29">
        <v>67</v>
      </c>
      <c r="D11" s="153">
        <v>65</v>
      </c>
      <c r="E11" s="80">
        <v>64</v>
      </c>
      <c r="F11" s="80">
        <v>1</v>
      </c>
      <c r="G11" s="145">
        <v>2</v>
      </c>
      <c r="H11" s="51">
        <v>1</v>
      </c>
      <c r="I11" s="46">
        <v>1</v>
      </c>
      <c r="J11" s="46"/>
      <c r="K11" s="46"/>
      <c r="L11" s="46"/>
    </row>
    <row r="12" spans="1:13">
      <c r="A12" s="52" t="s">
        <v>14</v>
      </c>
      <c r="B12" s="46" t="s">
        <v>60</v>
      </c>
      <c r="C12" s="29">
        <v>35</v>
      </c>
      <c r="D12" s="153">
        <v>35</v>
      </c>
      <c r="E12" s="80">
        <v>35</v>
      </c>
      <c r="F12" s="80">
        <v>0</v>
      </c>
      <c r="G12" s="145">
        <v>0</v>
      </c>
      <c r="H12" s="51"/>
      <c r="I12" s="46"/>
      <c r="J12" s="46"/>
      <c r="K12" s="46"/>
      <c r="L12" s="46"/>
    </row>
    <row r="13" spans="1:13">
      <c r="A13" s="3"/>
      <c r="B13" s="6"/>
      <c r="C13" s="69">
        <f>SUM(C5:C12)</f>
        <v>223</v>
      </c>
      <c r="D13" s="69">
        <f t="shared" ref="D13:L13" si="0">SUM(D5:D12)</f>
        <v>193</v>
      </c>
      <c r="E13" s="69">
        <f t="shared" si="0"/>
        <v>187</v>
      </c>
      <c r="F13" s="69">
        <f t="shared" si="0"/>
        <v>6</v>
      </c>
      <c r="G13" s="69">
        <f t="shared" si="0"/>
        <v>30</v>
      </c>
      <c r="H13" s="69">
        <f t="shared" si="0"/>
        <v>19</v>
      </c>
      <c r="I13" s="69">
        <f t="shared" si="0"/>
        <v>7</v>
      </c>
      <c r="J13" s="69">
        <f t="shared" si="0"/>
        <v>0</v>
      </c>
      <c r="K13" s="69">
        <f t="shared" si="0"/>
        <v>2</v>
      </c>
      <c r="L13" s="69">
        <f t="shared" si="0"/>
        <v>2</v>
      </c>
    </row>
    <row r="15" spans="1:13">
      <c r="A15" s="144" t="s">
        <v>63</v>
      </c>
      <c r="B15" s="46"/>
      <c r="C15" s="29"/>
      <c r="D15" s="29"/>
      <c r="E15" s="80"/>
      <c r="F15" s="80"/>
      <c r="G15" s="145"/>
      <c r="H15" s="92" t="s">
        <v>45</v>
      </c>
      <c r="I15" s="29"/>
      <c r="J15" s="29"/>
      <c r="K15" s="29"/>
      <c r="L15" s="29"/>
      <c r="M15" s="29"/>
    </row>
    <row r="16" spans="1:13" ht="90">
      <c r="A16" s="144" t="s">
        <v>113</v>
      </c>
      <c r="B16" s="146" t="s">
        <v>46</v>
      </c>
      <c r="C16" s="146" t="s">
        <v>116</v>
      </c>
      <c r="D16" s="153" t="s">
        <v>48</v>
      </c>
      <c r="E16" s="154" t="s">
        <v>117</v>
      </c>
      <c r="F16" s="154" t="s">
        <v>50</v>
      </c>
      <c r="G16" s="149" t="s">
        <v>51</v>
      </c>
      <c r="H16" s="150" t="s">
        <v>52</v>
      </c>
      <c r="I16" s="146" t="s">
        <v>53</v>
      </c>
      <c r="J16" s="146" t="s">
        <v>54</v>
      </c>
      <c r="K16" s="146" t="s">
        <v>118</v>
      </c>
      <c r="L16" s="146" t="s">
        <v>55</v>
      </c>
      <c r="M16" s="146" t="s">
        <v>56</v>
      </c>
    </row>
    <row r="17" spans="1:13" ht="15.75">
      <c r="A17" s="43" t="s">
        <v>57</v>
      </c>
      <c r="B17" s="38"/>
      <c r="C17" s="38"/>
      <c r="D17" s="151"/>
      <c r="E17" s="155"/>
      <c r="F17" s="155"/>
      <c r="G17" s="152"/>
      <c r="H17" s="42"/>
      <c r="I17" s="38"/>
      <c r="J17" s="38"/>
      <c r="K17" s="38"/>
      <c r="L17" s="43"/>
      <c r="M17" s="43"/>
    </row>
    <row r="18" spans="1:13">
      <c r="A18" s="52" t="s">
        <v>10</v>
      </c>
      <c r="B18" s="46" t="s">
        <v>58</v>
      </c>
      <c r="C18" s="29">
        <v>40</v>
      </c>
      <c r="D18" s="153">
        <v>30</v>
      </c>
      <c r="E18" s="80">
        <v>28</v>
      </c>
      <c r="F18" s="80">
        <v>2</v>
      </c>
      <c r="G18" s="145">
        <v>10</v>
      </c>
      <c r="H18" s="51">
        <v>4</v>
      </c>
      <c r="I18" s="46">
        <v>5</v>
      </c>
      <c r="J18" s="46"/>
      <c r="K18" s="46"/>
      <c r="L18" s="46"/>
      <c r="M18" s="46">
        <v>1</v>
      </c>
    </row>
    <row r="19" spans="1:13" ht="30">
      <c r="A19" s="156" t="s">
        <v>119</v>
      </c>
      <c r="B19" s="46" t="s">
        <v>58</v>
      </c>
      <c r="C19" s="146">
        <v>18</v>
      </c>
      <c r="D19" s="153">
        <v>10</v>
      </c>
      <c r="E19" s="80">
        <v>9</v>
      </c>
      <c r="F19" s="80">
        <v>1</v>
      </c>
      <c r="G19" s="145">
        <v>8</v>
      </c>
      <c r="H19" s="51">
        <v>3</v>
      </c>
      <c r="I19" s="46">
        <v>5</v>
      </c>
      <c r="J19" s="46"/>
      <c r="K19" s="46"/>
      <c r="L19" s="46"/>
      <c r="M19" s="46"/>
    </row>
    <row r="20" spans="1:13">
      <c r="A20" s="52" t="s">
        <v>14</v>
      </c>
      <c r="B20" s="46" t="s">
        <v>58</v>
      </c>
      <c r="C20" s="29">
        <v>33</v>
      </c>
      <c r="D20" s="153">
        <v>21</v>
      </c>
      <c r="E20" s="80">
        <v>20</v>
      </c>
      <c r="F20" s="80">
        <v>1</v>
      </c>
      <c r="G20" s="145">
        <v>12</v>
      </c>
      <c r="H20" s="51">
        <v>5</v>
      </c>
      <c r="I20" s="46">
        <v>6</v>
      </c>
      <c r="J20" s="46"/>
      <c r="K20" s="46"/>
      <c r="L20" s="46"/>
      <c r="M20" s="46">
        <v>1</v>
      </c>
    </row>
    <row r="21" spans="1:13">
      <c r="A21" s="52" t="s">
        <v>18</v>
      </c>
      <c r="B21" s="46" t="s">
        <v>58</v>
      </c>
      <c r="C21" s="29">
        <v>30</v>
      </c>
      <c r="D21" s="153">
        <v>25</v>
      </c>
      <c r="E21" s="80">
        <v>24</v>
      </c>
      <c r="F21" s="80">
        <v>1</v>
      </c>
      <c r="G21" s="145">
        <v>5</v>
      </c>
      <c r="H21" s="51">
        <v>4</v>
      </c>
      <c r="I21" s="46">
        <v>1</v>
      </c>
      <c r="J21" s="46"/>
      <c r="K21" s="46"/>
      <c r="L21" s="46"/>
      <c r="M21" s="46"/>
    </row>
    <row r="22" spans="1:13">
      <c r="A22" s="52" t="s">
        <v>18</v>
      </c>
      <c r="B22" s="46" t="s">
        <v>60</v>
      </c>
      <c r="C22" s="29">
        <v>17</v>
      </c>
      <c r="D22" s="153">
        <v>15</v>
      </c>
      <c r="E22" s="80">
        <v>13</v>
      </c>
      <c r="F22" s="80">
        <v>2</v>
      </c>
      <c r="G22" s="145">
        <v>2</v>
      </c>
      <c r="H22" s="51"/>
      <c r="I22" s="46">
        <v>2</v>
      </c>
      <c r="J22" s="46"/>
      <c r="K22" s="46"/>
      <c r="L22" s="46"/>
      <c r="M22" s="46"/>
    </row>
    <row r="23" spans="1:13" ht="15.75">
      <c r="A23" s="43" t="s">
        <v>61</v>
      </c>
      <c r="B23" s="46"/>
      <c r="C23" s="38"/>
      <c r="D23" s="151"/>
      <c r="E23" s="81"/>
      <c r="F23" s="81"/>
      <c r="G23" s="152"/>
      <c r="H23" s="56"/>
      <c r="I23" s="54"/>
      <c r="J23" s="54"/>
      <c r="K23" s="54"/>
      <c r="L23" s="54"/>
      <c r="M23" s="54"/>
    </row>
    <row r="24" spans="1:13">
      <c r="A24" s="52" t="s">
        <v>10</v>
      </c>
      <c r="B24" s="46" t="s">
        <v>60</v>
      </c>
      <c r="C24" s="29">
        <v>74</v>
      </c>
      <c r="D24" s="153">
        <v>66</v>
      </c>
      <c r="E24" s="80">
        <v>61</v>
      </c>
      <c r="F24" s="80">
        <v>5</v>
      </c>
      <c r="G24" s="145">
        <v>8</v>
      </c>
      <c r="H24" s="51">
        <v>2</v>
      </c>
      <c r="I24" s="46">
        <v>4</v>
      </c>
      <c r="J24" s="46"/>
      <c r="K24" s="46">
        <v>1</v>
      </c>
      <c r="L24" s="46">
        <v>1</v>
      </c>
      <c r="M24" s="46"/>
    </row>
    <row r="25" spans="1:13">
      <c r="A25" s="52" t="s">
        <v>14</v>
      </c>
      <c r="B25" s="46" t="s">
        <v>60</v>
      </c>
      <c r="C25" s="29">
        <v>69</v>
      </c>
      <c r="D25" s="153">
        <v>68</v>
      </c>
      <c r="E25" s="80">
        <v>67</v>
      </c>
      <c r="F25" s="80">
        <v>1</v>
      </c>
      <c r="G25" s="145">
        <v>1</v>
      </c>
      <c r="H25" s="51">
        <v>1</v>
      </c>
      <c r="I25" s="46"/>
      <c r="J25" s="46"/>
      <c r="K25" s="46"/>
      <c r="L25" s="46"/>
      <c r="M25" s="46"/>
    </row>
    <row r="26" spans="1:13">
      <c r="A26" s="3"/>
      <c r="B26" s="6"/>
      <c r="C26" s="69">
        <f>SUM(C18:C25)</f>
        <v>281</v>
      </c>
      <c r="D26" s="69">
        <f t="shared" ref="D26:M26" si="1">SUM(D18:D25)</f>
        <v>235</v>
      </c>
      <c r="E26" s="69">
        <f t="shared" si="1"/>
        <v>222</v>
      </c>
      <c r="F26" s="69">
        <f t="shared" si="1"/>
        <v>13</v>
      </c>
      <c r="G26" s="69">
        <f t="shared" si="1"/>
        <v>46</v>
      </c>
      <c r="H26" s="69">
        <f t="shared" si="1"/>
        <v>19</v>
      </c>
      <c r="I26" s="69">
        <f t="shared" si="1"/>
        <v>23</v>
      </c>
      <c r="J26" s="69">
        <f t="shared" si="1"/>
        <v>0</v>
      </c>
      <c r="K26" s="69">
        <f t="shared" si="1"/>
        <v>1</v>
      </c>
      <c r="L26" s="69">
        <f t="shared" si="1"/>
        <v>1</v>
      </c>
      <c r="M26" s="69">
        <f t="shared" si="1"/>
        <v>2</v>
      </c>
    </row>
    <row r="28" spans="1:13">
      <c r="A28" s="144" t="s">
        <v>69</v>
      </c>
      <c r="B28" s="46"/>
      <c r="C28" s="29"/>
      <c r="D28" s="29"/>
      <c r="E28" s="80"/>
      <c r="F28" s="80"/>
      <c r="G28" s="145"/>
      <c r="H28" s="92" t="s">
        <v>45</v>
      </c>
      <c r="I28" s="29"/>
      <c r="J28" s="29"/>
      <c r="K28" s="29"/>
      <c r="L28" s="29"/>
    </row>
    <row r="29" spans="1:13" ht="90">
      <c r="A29" s="144" t="s">
        <v>113</v>
      </c>
      <c r="B29" s="146" t="s">
        <v>46</v>
      </c>
      <c r="C29" s="146" t="s">
        <v>70</v>
      </c>
      <c r="D29" s="153" t="s">
        <v>48</v>
      </c>
      <c r="E29" s="154" t="s">
        <v>120</v>
      </c>
      <c r="F29" s="154" t="s">
        <v>50</v>
      </c>
      <c r="G29" s="149" t="s">
        <v>51</v>
      </c>
      <c r="H29" s="150" t="s">
        <v>52</v>
      </c>
      <c r="I29" s="146" t="s">
        <v>53</v>
      </c>
      <c r="J29" s="146" t="s">
        <v>54</v>
      </c>
      <c r="K29" s="146" t="s">
        <v>55</v>
      </c>
      <c r="L29" s="146" t="s">
        <v>56</v>
      </c>
    </row>
    <row r="30" spans="1:13" ht="15.75">
      <c r="A30" s="43" t="s">
        <v>57</v>
      </c>
      <c r="B30" s="38"/>
      <c r="C30" s="38"/>
      <c r="D30" s="151"/>
      <c r="E30" s="155"/>
      <c r="F30" s="155"/>
      <c r="G30" s="152"/>
      <c r="H30" s="42"/>
      <c r="I30" s="38"/>
      <c r="J30" s="38"/>
      <c r="K30" s="43"/>
      <c r="L30" s="43"/>
    </row>
    <row r="31" spans="1:13">
      <c r="A31" s="52" t="s">
        <v>10</v>
      </c>
      <c r="B31" s="46" t="s">
        <v>58</v>
      </c>
      <c r="C31" s="29">
        <v>22</v>
      </c>
      <c r="D31" s="153">
        <v>17</v>
      </c>
      <c r="E31" s="80">
        <v>16</v>
      </c>
      <c r="F31" s="80">
        <v>1</v>
      </c>
      <c r="G31" s="145">
        <v>5</v>
      </c>
      <c r="H31" s="51">
        <v>3</v>
      </c>
      <c r="I31" s="46">
        <v>2</v>
      </c>
      <c r="J31" s="46"/>
      <c r="K31" s="46"/>
      <c r="L31" s="46"/>
    </row>
    <row r="32" spans="1:13" ht="30">
      <c r="A32" s="156" t="s">
        <v>119</v>
      </c>
      <c r="B32" s="46" t="s">
        <v>58</v>
      </c>
      <c r="C32" s="146">
        <v>18</v>
      </c>
      <c r="D32" s="153">
        <v>14</v>
      </c>
      <c r="E32" s="80">
        <v>14</v>
      </c>
      <c r="F32" s="80">
        <v>0</v>
      </c>
      <c r="G32" s="145">
        <v>4</v>
      </c>
      <c r="H32" s="51">
        <v>3</v>
      </c>
      <c r="I32" s="46">
        <v>1</v>
      </c>
      <c r="J32" s="46"/>
      <c r="K32" s="46"/>
      <c r="L32" s="46"/>
    </row>
    <row r="33" spans="1:13">
      <c r="A33" s="52" t="s">
        <v>14</v>
      </c>
      <c r="B33" s="46" t="s">
        <v>58</v>
      </c>
      <c r="C33" s="29">
        <v>51</v>
      </c>
      <c r="D33" s="153">
        <v>36</v>
      </c>
      <c r="E33" s="80">
        <v>36</v>
      </c>
      <c r="F33" s="80">
        <v>0</v>
      </c>
      <c r="G33" s="145">
        <v>15</v>
      </c>
      <c r="H33" s="51">
        <v>3</v>
      </c>
      <c r="I33" s="46">
        <v>11</v>
      </c>
      <c r="J33" s="46">
        <v>1</v>
      </c>
      <c r="K33" s="46"/>
      <c r="L33" s="46"/>
    </row>
    <row r="34" spans="1:13">
      <c r="A34" s="52" t="s">
        <v>18</v>
      </c>
      <c r="B34" s="46" t="s">
        <v>58</v>
      </c>
      <c r="C34" s="29">
        <v>20</v>
      </c>
      <c r="D34" s="153">
        <v>18</v>
      </c>
      <c r="E34" s="80">
        <v>17</v>
      </c>
      <c r="F34" s="80">
        <v>1</v>
      </c>
      <c r="G34" s="145">
        <v>2</v>
      </c>
      <c r="H34" s="51">
        <v>2</v>
      </c>
      <c r="I34" s="46"/>
      <c r="J34" s="46"/>
      <c r="K34" s="46"/>
      <c r="L34" s="46"/>
    </row>
    <row r="35" spans="1:13">
      <c r="A35" s="52" t="s">
        <v>18</v>
      </c>
      <c r="B35" s="46" t="s">
        <v>60</v>
      </c>
      <c r="C35" s="29">
        <v>15</v>
      </c>
      <c r="D35" s="153">
        <v>13</v>
      </c>
      <c r="E35" s="80">
        <v>12</v>
      </c>
      <c r="F35" s="80">
        <v>1</v>
      </c>
      <c r="G35" s="145">
        <v>2</v>
      </c>
      <c r="H35" s="51">
        <v>1</v>
      </c>
      <c r="I35" s="46">
        <v>1</v>
      </c>
      <c r="J35" s="46"/>
      <c r="K35" s="46"/>
      <c r="L35" s="46"/>
    </row>
    <row r="36" spans="1:13" ht="15.75">
      <c r="A36" s="43" t="s">
        <v>61</v>
      </c>
      <c r="B36" s="46"/>
      <c r="C36" s="38"/>
      <c r="D36" s="151"/>
      <c r="E36" s="81"/>
      <c r="F36" s="81"/>
      <c r="G36" s="152"/>
      <c r="H36" s="56"/>
      <c r="I36" s="54"/>
      <c r="J36" s="54"/>
      <c r="K36" s="54"/>
      <c r="L36" s="54"/>
    </row>
    <row r="37" spans="1:13">
      <c r="A37" s="52" t="s">
        <v>10</v>
      </c>
      <c r="B37" s="46" t="s">
        <v>60</v>
      </c>
      <c r="C37" s="29">
        <v>51</v>
      </c>
      <c r="D37" s="153">
        <v>47</v>
      </c>
      <c r="E37" s="80">
        <v>42</v>
      </c>
      <c r="F37" s="80">
        <v>5</v>
      </c>
      <c r="G37" s="145">
        <v>4</v>
      </c>
      <c r="H37" s="51">
        <v>2</v>
      </c>
      <c r="I37" s="46"/>
      <c r="J37" s="46"/>
      <c r="K37" s="46">
        <v>1</v>
      </c>
      <c r="L37" s="46">
        <v>1</v>
      </c>
    </row>
    <row r="38" spans="1:13">
      <c r="A38" s="52" t="s">
        <v>14</v>
      </c>
      <c r="B38" s="46" t="s">
        <v>60</v>
      </c>
      <c r="C38" s="29">
        <v>20</v>
      </c>
      <c r="D38" s="153">
        <v>18</v>
      </c>
      <c r="E38" s="80">
        <v>18</v>
      </c>
      <c r="F38" s="80">
        <v>0</v>
      </c>
      <c r="G38" s="145">
        <v>2</v>
      </c>
      <c r="H38" s="51"/>
      <c r="I38" s="46">
        <v>2</v>
      </c>
      <c r="J38" s="46"/>
      <c r="K38" s="46"/>
      <c r="L38" s="46"/>
    </row>
    <row r="39" spans="1:13">
      <c r="A39" s="3"/>
      <c r="B39" s="6"/>
      <c r="C39" s="69">
        <f>SUM(C31:C38)</f>
        <v>197</v>
      </c>
      <c r="D39" s="69">
        <f t="shared" ref="D39:L39" si="2">SUM(D31:D38)</f>
        <v>163</v>
      </c>
      <c r="E39" s="69">
        <f t="shared" si="2"/>
        <v>155</v>
      </c>
      <c r="F39" s="69">
        <f t="shared" si="2"/>
        <v>8</v>
      </c>
      <c r="G39" s="69">
        <f t="shared" si="2"/>
        <v>34</v>
      </c>
      <c r="H39" s="69">
        <f t="shared" si="2"/>
        <v>14</v>
      </c>
      <c r="I39" s="69">
        <f t="shared" si="2"/>
        <v>17</v>
      </c>
      <c r="J39" s="69">
        <f t="shared" si="2"/>
        <v>1</v>
      </c>
      <c r="K39" s="69">
        <f t="shared" si="2"/>
        <v>1</v>
      </c>
      <c r="L39" s="69">
        <f t="shared" si="2"/>
        <v>1</v>
      </c>
    </row>
    <row r="41" spans="1:13">
      <c r="A41" s="144" t="s">
        <v>72</v>
      </c>
      <c r="B41" s="46"/>
      <c r="C41" s="29"/>
      <c r="D41" s="29"/>
      <c r="E41" s="80"/>
      <c r="F41" s="80"/>
      <c r="G41" s="145"/>
      <c r="H41" s="92" t="s">
        <v>45</v>
      </c>
      <c r="I41" s="29"/>
      <c r="J41" s="29"/>
      <c r="K41" s="29"/>
      <c r="L41" s="29"/>
      <c r="M41" s="29"/>
    </row>
    <row r="42" spans="1:13" ht="90">
      <c r="A42" s="144" t="s">
        <v>113</v>
      </c>
      <c r="B42" s="146" t="s">
        <v>46</v>
      </c>
      <c r="C42" s="146" t="s">
        <v>73</v>
      </c>
      <c r="D42" s="153" t="s">
        <v>48</v>
      </c>
      <c r="E42" s="154" t="s">
        <v>121</v>
      </c>
      <c r="F42" s="154" t="s">
        <v>50</v>
      </c>
      <c r="G42" s="149" t="s">
        <v>51</v>
      </c>
      <c r="H42" s="150" t="s">
        <v>52</v>
      </c>
      <c r="I42" s="146" t="s">
        <v>53</v>
      </c>
      <c r="J42" s="146" t="s">
        <v>54</v>
      </c>
      <c r="K42" s="146" t="s">
        <v>118</v>
      </c>
      <c r="L42" s="146" t="s">
        <v>55</v>
      </c>
      <c r="M42" s="146" t="s">
        <v>56</v>
      </c>
    </row>
    <row r="43" spans="1:13" ht="15.75">
      <c r="A43" s="43" t="s">
        <v>57</v>
      </c>
      <c r="B43" s="38"/>
      <c r="C43" s="38"/>
      <c r="D43" s="151"/>
      <c r="E43" s="79"/>
      <c r="F43" s="79"/>
      <c r="G43" s="152"/>
      <c r="H43" s="42"/>
      <c r="I43" s="38"/>
      <c r="J43" s="38"/>
      <c r="K43" s="38"/>
      <c r="L43" s="43"/>
      <c r="M43" s="43"/>
    </row>
    <row r="44" spans="1:13">
      <c r="A44" s="52" t="s">
        <v>10</v>
      </c>
      <c r="B44" s="46" t="s">
        <v>58</v>
      </c>
      <c r="C44" s="29">
        <v>31</v>
      </c>
      <c r="D44" s="153">
        <v>26</v>
      </c>
      <c r="E44" s="80">
        <v>25</v>
      </c>
      <c r="F44" s="80">
        <v>1</v>
      </c>
      <c r="G44" s="145">
        <v>5</v>
      </c>
      <c r="H44" s="51">
        <v>1</v>
      </c>
      <c r="I44" s="46">
        <v>3</v>
      </c>
      <c r="J44" s="46"/>
      <c r="K44" s="46"/>
      <c r="L44" s="46"/>
      <c r="M44" s="46">
        <v>1</v>
      </c>
    </row>
    <row r="45" spans="1:13">
      <c r="A45" s="52" t="s">
        <v>14</v>
      </c>
      <c r="B45" s="46" t="s">
        <v>58</v>
      </c>
      <c r="C45" s="29">
        <v>53</v>
      </c>
      <c r="D45" s="153">
        <v>41</v>
      </c>
      <c r="E45" s="80">
        <v>40</v>
      </c>
      <c r="F45" s="80">
        <v>1</v>
      </c>
      <c r="G45" s="145">
        <v>12</v>
      </c>
      <c r="H45" s="51">
        <v>6</v>
      </c>
      <c r="I45" s="46">
        <v>6</v>
      </c>
      <c r="J45" s="46"/>
      <c r="K45" s="46"/>
      <c r="L45" s="46"/>
      <c r="M45" s="46"/>
    </row>
    <row r="46" spans="1:13">
      <c r="A46" s="52" t="s">
        <v>18</v>
      </c>
      <c r="B46" s="46" t="s">
        <v>58</v>
      </c>
      <c r="C46" s="29">
        <v>16</v>
      </c>
      <c r="D46" s="153">
        <v>10</v>
      </c>
      <c r="E46" s="80">
        <v>10</v>
      </c>
      <c r="F46" s="80">
        <v>0</v>
      </c>
      <c r="G46" s="145">
        <v>6</v>
      </c>
      <c r="H46" s="51">
        <v>2</v>
      </c>
      <c r="I46" s="46">
        <v>3</v>
      </c>
      <c r="J46" s="46"/>
      <c r="K46" s="46"/>
      <c r="L46" s="46"/>
      <c r="M46" s="46">
        <v>1</v>
      </c>
    </row>
    <row r="47" spans="1:13">
      <c r="A47" s="52" t="s">
        <v>18</v>
      </c>
      <c r="B47" s="46" t="s">
        <v>60</v>
      </c>
      <c r="C47" s="29">
        <v>22</v>
      </c>
      <c r="D47" s="153">
        <v>16</v>
      </c>
      <c r="E47" s="80">
        <v>16</v>
      </c>
      <c r="F47" s="80">
        <v>0</v>
      </c>
      <c r="G47" s="145">
        <v>6</v>
      </c>
      <c r="H47" s="51">
        <v>1</v>
      </c>
      <c r="I47" s="46">
        <v>5</v>
      </c>
      <c r="J47" s="46"/>
      <c r="K47" s="46"/>
      <c r="L47" s="46"/>
      <c r="M47" s="46"/>
    </row>
    <row r="48" spans="1:13" ht="15.75">
      <c r="A48" s="43" t="s">
        <v>61</v>
      </c>
      <c r="B48" s="46"/>
      <c r="C48" s="38"/>
      <c r="D48" s="151"/>
      <c r="E48" s="80"/>
      <c r="F48" s="80"/>
      <c r="G48" s="152"/>
      <c r="H48" s="56"/>
      <c r="I48" s="54"/>
      <c r="J48" s="54"/>
      <c r="K48" s="54"/>
      <c r="L48" s="54"/>
      <c r="M48" s="54"/>
    </row>
    <row r="49" spans="1:13" ht="15.75">
      <c r="A49" s="52" t="s">
        <v>10</v>
      </c>
      <c r="B49" s="46" t="s">
        <v>60</v>
      </c>
      <c r="C49" s="29">
        <v>85</v>
      </c>
      <c r="D49" s="153">
        <v>76</v>
      </c>
      <c r="E49" s="81">
        <v>72</v>
      </c>
      <c r="F49" s="81">
        <v>4</v>
      </c>
      <c r="G49" s="145">
        <v>9</v>
      </c>
      <c r="H49" s="51">
        <v>5</v>
      </c>
      <c r="I49" s="46">
        <v>4</v>
      </c>
      <c r="J49" s="46"/>
      <c r="K49" s="46"/>
      <c r="L49" s="46"/>
      <c r="M49" s="46"/>
    </row>
    <row r="50" spans="1:13">
      <c r="A50" s="52" t="s">
        <v>14</v>
      </c>
      <c r="B50" s="46" t="s">
        <v>60</v>
      </c>
      <c r="C50" s="29">
        <v>40</v>
      </c>
      <c r="D50" s="153">
        <v>39</v>
      </c>
      <c r="E50" s="80">
        <v>38</v>
      </c>
      <c r="F50" s="46">
        <v>1</v>
      </c>
      <c r="G50" s="145">
        <v>1</v>
      </c>
      <c r="H50" s="51"/>
      <c r="I50" s="46"/>
      <c r="J50" s="46"/>
      <c r="K50" s="46">
        <v>1</v>
      </c>
      <c r="L50" s="46"/>
      <c r="M50" s="46"/>
    </row>
    <row r="51" spans="1:13">
      <c r="A51" s="3"/>
      <c r="B51" s="6"/>
      <c r="C51" s="69">
        <f>SUM(C44:C50)</f>
        <v>247</v>
      </c>
      <c r="D51" s="69">
        <f t="shared" ref="D51:M51" si="3">SUM(D44:D50)</f>
        <v>208</v>
      </c>
      <c r="E51" s="69">
        <f t="shared" si="3"/>
        <v>201</v>
      </c>
      <c r="F51" s="69">
        <f t="shared" si="3"/>
        <v>7</v>
      </c>
      <c r="G51" s="69">
        <f t="shared" si="3"/>
        <v>39</v>
      </c>
      <c r="H51" s="69">
        <f t="shared" si="3"/>
        <v>15</v>
      </c>
      <c r="I51" s="69">
        <f t="shared" si="3"/>
        <v>21</v>
      </c>
      <c r="J51" s="69">
        <f t="shared" si="3"/>
        <v>0</v>
      </c>
      <c r="K51" s="69">
        <f t="shared" si="3"/>
        <v>1</v>
      </c>
      <c r="L51" s="69">
        <f t="shared" si="3"/>
        <v>0</v>
      </c>
      <c r="M51" s="69">
        <f t="shared" si="3"/>
        <v>2</v>
      </c>
    </row>
    <row r="53" spans="1:13">
      <c r="A53" s="144" t="s">
        <v>75</v>
      </c>
      <c r="B53" s="46"/>
      <c r="C53" s="29"/>
      <c r="D53" s="29"/>
      <c r="E53" s="80"/>
      <c r="F53" s="80"/>
      <c r="G53" s="145"/>
      <c r="H53" s="92" t="s">
        <v>45</v>
      </c>
      <c r="I53" s="29"/>
      <c r="J53" s="29"/>
      <c r="K53" s="29"/>
      <c r="L53" s="29"/>
    </row>
    <row r="54" spans="1:13" ht="60">
      <c r="A54" s="144" t="s">
        <v>113</v>
      </c>
      <c r="B54" s="146" t="s">
        <v>46</v>
      </c>
      <c r="C54" s="146" t="s">
        <v>76</v>
      </c>
      <c r="D54" s="153" t="s">
        <v>48</v>
      </c>
      <c r="E54" s="154" t="s">
        <v>122</v>
      </c>
      <c r="F54" s="154" t="s">
        <v>50</v>
      </c>
      <c r="G54" s="149" t="s">
        <v>51</v>
      </c>
      <c r="H54" s="150" t="s">
        <v>52</v>
      </c>
      <c r="I54" s="146" t="s">
        <v>53</v>
      </c>
      <c r="J54" s="146" t="s">
        <v>54</v>
      </c>
      <c r="K54" s="146" t="s">
        <v>55</v>
      </c>
      <c r="L54" s="146" t="s">
        <v>56</v>
      </c>
    </row>
    <row r="55" spans="1:13" ht="15.75">
      <c r="A55" s="43" t="s">
        <v>57</v>
      </c>
      <c r="B55" s="38"/>
      <c r="C55" s="38"/>
      <c r="D55" s="151"/>
      <c r="E55" s="79"/>
      <c r="F55" s="79"/>
      <c r="G55" s="152"/>
      <c r="H55" s="42"/>
      <c r="I55" s="38"/>
      <c r="J55" s="38"/>
      <c r="K55" s="43"/>
      <c r="L55" s="43"/>
    </row>
    <row r="56" spans="1:13">
      <c r="A56" s="52" t="s">
        <v>10</v>
      </c>
      <c r="B56" s="46" t="s">
        <v>58</v>
      </c>
      <c r="C56" s="29">
        <v>20</v>
      </c>
      <c r="D56" s="153">
        <v>14</v>
      </c>
      <c r="E56" s="80">
        <v>13</v>
      </c>
      <c r="F56" s="80">
        <v>1</v>
      </c>
      <c r="G56" s="145">
        <v>6</v>
      </c>
      <c r="H56" s="51">
        <v>1</v>
      </c>
      <c r="I56" s="46">
        <v>4</v>
      </c>
      <c r="J56" s="46"/>
      <c r="K56" s="46">
        <v>1</v>
      </c>
      <c r="L56" s="46"/>
    </row>
    <row r="57" spans="1:13" ht="30">
      <c r="A57" s="156" t="s">
        <v>119</v>
      </c>
      <c r="B57" s="46" t="s">
        <v>58</v>
      </c>
      <c r="C57" s="146">
        <v>10</v>
      </c>
      <c r="D57" s="153">
        <v>4</v>
      </c>
      <c r="E57" s="80">
        <v>4</v>
      </c>
      <c r="F57" s="80">
        <v>0</v>
      </c>
      <c r="G57" s="145">
        <v>6</v>
      </c>
      <c r="H57" s="51">
        <v>5</v>
      </c>
      <c r="I57" s="46">
        <v>1</v>
      </c>
      <c r="J57" s="46"/>
      <c r="K57" s="46"/>
      <c r="L57" s="46"/>
    </row>
    <row r="58" spans="1:13">
      <c r="A58" s="52" t="s">
        <v>14</v>
      </c>
      <c r="B58" s="46" t="s">
        <v>58</v>
      </c>
      <c r="C58" s="29">
        <v>70</v>
      </c>
      <c r="D58" s="153">
        <v>49</v>
      </c>
      <c r="E58" s="80">
        <v>45</v>
      </c>
      <c r="F58" s="80">
        <v>4</v>
      </c>
      <c r="G58" s="145">
        <v>18</v>
      </c>
      <c r="H58" s="51">
        <v>3</v>
      </c>
      <c r="I58" s="46">
        <v>13</v>
      </c>
      <c r="J58" s="46"/>
      <c r="K58" s="46">
        <v>1</v>
      </c>
      <c r="L58" s="46">
        <v>1</v>
      </c>
    </row>
    <row r="59" spans="1:13">
      <c r="A59" s="52" t="s">
        <v>18</v>
      </c>
      <c r="B59" s="46" t="s">
        <v>58</v>
      </c>
      <c r="C59" s="29">
        <v>18</v>
      </c>
      <c r="D59" s="153">
        <v>13</v>
      </c>
      <c r="E59" s="80">
        <v>11</v>
      </c>
      <c r="F59" s="80">
        <v>2</v>
      </c>
      <c r="G59" s="145">
        <v>5</v>
      </c>
      <c r="H59" s="51">
        <v>1</v>
      </c>
      <c r="I59" s="46">
        <v>4</v>
      </c>
      <c r="J59" s="46"/>
      <c r="K59" s="46"/>
      <c r="L59" s="46"/>
    </row>
    <row r="60" spans="1:13" ht="30">
      <c r="A60" s="157" t="s">
        <v>123</v>
      </c>
      <c r="B60" s="29" t="s">
        <v>60</v>
      </c>
      <c r="C60" s="29">
        <v>9</v>
      </c>
      <c r="D60" s="153">
        <v>6</v>
      </c>
      <c r="E60" s="80">
        <v>5</v>
      </c>
      <c r="F60" s="80">
        <v>1</v>
      </c>
      <c r="G60" s="145">
        <v>3</v>
      </c>
      <c r="H60" s="51">
        <v>1</v>
      </c>
      <c r="I60" s="46">
        <v>2</v>
      </c>
      <c r="J60" s="46"/>
      <c r="K60" s="46"/>
      <c r="L60" s="46"/>
    </row>
    <row r="61" spans="1:13">
      <c r="A61" s="3"/>
      <c r="B61" s="6"/>
      <c r="C61" s="69">
        <f t="shared" ref="C61:L61" si="4">SUM(C56:C60)</f>
        <v>127</v>
      </c>
      <c r="D61" s="69">
        <f t="shared" si="4"/>
        <v>86</v>
      </c>
      <c r="E61" s="69">
        <f t="shared" si="4"/>
        <v>78</v>
      </c>
      <c r="F61" s="69">
        <f t="shared" si="4"/>
        <v>8</v>
      </c>
      <c r="G61" s="69">
        <f t="shared" si="4"/>
        <v>38</v>
      </c>
      <c r="H61" s="69">
        <f t="shared" si="4"/>
        <v>11</v>
      </c>
      <c r="I61" s="69">
        <f t="shared" si="4"/>
        <v>24</v>
      </c>
      <c r="J61" s="69">
        <f t="shared" si="4"/>
        <v>0</v>
      </c>
      <c r="K61" s="69">
        <f t="shared" si="4"/>
        <v>2</v>
      </c>
      <c r="L61" s="69">
        <f t="shared" si="4"/>
        <v>1</v>
      </c>
    </row>
    <row r="63" spans="1:13">
      <c r="A63" s="144" t="s">
        <v>81</v>
      </c>
      <c r="B63" s="46"/>
      <c r="C63" s="29"/>
      <c r="D63" s="46"/>
      <c r="E63" s="80"/>
      <c r="F63" s="80"/>
      <c r="G63" s="145"/>
      <c r="H63" s="92" t="s">
        <v>45</v>
      </c>
      <c r="I63" s="29"/>
      <c r="J63" s="29"/>
      <c r="K63" s="29"/>
      <c r="L63" s="29"/>
    </row>
    <row r="64" spans="1:13" ht="60">
      <c r="A64" s="144" t="s">
        <v>113</v>
      </c>
      <c r="B64" s="146" t="s">
        <v>46</v>
      </c>
      <c r="C64" s="146" t="s">
        <v>82</v>
      </c>
      <c r="D64" s="153" t="s">
        <v>48</v>
      </c>
      <c r="E64" s="154" t="s">
        <v>124</v>
      </c>
      <c r="F64" s="154" t="s">
        <v>50</v>
      </c>
      <c r="G64" s="149" t="s">
        <v>51</v>
      </c>
      <c r="H64" s="150" t="s">
        <v>52</v>
      </c>
      <c r="I64" s="146" t="s">
        <v>53</v>
      </c>
      <c r="J64" s="146" t="s">
        <v>54</v>
      </c>
      <c r="K64" s="146" t="s">
        <v>55</v>
      </c>
      <c r="L64" s="146" t="s">
        <v>56</v>
      </c>
    </row>
    <row r="65" spans="1:15" ht="15.75">
      <c r="A65" s="43" t="s">
        <v>57</v>
      </c>
      <c r="B65" s="38"/>
      <c r="C65" s="38"/>
      <c r="D65" s="151"/>
      <c r="E65" s="155"/>
      <c r="F65" s="155"/>
      <c r="G65" s="152"/>
      <c r="H65" s="42"/>
      <c r="I65" s="38"/>
      <c r="J65" s="38"/>
      <c r="K65" s="43"/>
      <c r="L65" s="43"/>
    </row>
    <row r="66" spans="1:15">
      <c r="A66" s="52" t="s">
        <v>10</v>
      </c>
      <c r="B66" s="46" t="s">
        <v>58</v>
      </c>
      <c r="C66" s="29">
        <v>48</v>
      </c>
      <c r="D66" s="158">
        <v>32</v>
      </c>
      <c r="E66" s="80">
        <v>31</v>
      </c>
      <c r="F66" s="80">
        <v>1</v>
      </c>
      <c r="G66" s="145">
        <v>15</v>
      </c>
      <c r="H66" s="51">
        <v>3</v>
      </c>
      <c r="I66" s="46">
        <v>12</v>
      </c>
      <c r="J66" s="46"/>
      <c r="K66" s="46"/>
      <c r="L66" s="46"/>
    </row>
    <row r="67" spans="1:15">
      <c r="A67" s="52" t="s">
        <v>14</v>
      </c>
      <c r="B67" s="46" t="s">
        <v>58</v>
      </c>
      <c r="C67" s="29">
        <v>54</v>
      </c>
      <c r="D67" s="158">
        <v>35</v>
      </c>
      <c r="E67" s="80">
        <v>34</v>
      </c>
      <c r="F67" s="80">
        <v>1</v>
      </c>
      <c r="G67" s="145">
        <v>19</v>
      </c>
      <c r="H67" s="51">
        <v>9</v>
      </c>
      <c r="I67" s="46">
        <v>10</v>
      </c>
      <c r="J67" s="46"/>
      <c r="K67" s="46"/>
      <c r="L67" s="46"/>
    </row>
    <row r="68" spans="1:15">
      <c r="A68" s="52" t="s">
        <v>18</v>
      </c>
      <c r="B68" s="46" t="s">
        <v>58</v>
      </c>
      <c r="C68" s="29">
        <v>34</v>
      </c>
      <c r="D68" s="158">
        <v>20</v>
      </c>
      <c r="E68" s="80">
        <v>20</v>
      </c>
      <c r="F68" s="80">
        <v>0</v>
      </c>
      <c r="G68" s="145">
        <v>14</v>
      </c>
      <c r="H68" s="51">
        <v>4</v>
      </c>
      <c r="I68" s="46">
        <v>9</v>
      </c>
      <c r="J68" s="46"/>
      <c r="K68" s="46">
        <v>1</v>
      </c>
      <c r="L68" s="46"/>
    </row>
    <row r="69" spans="1:15" ht="30">
      <c r="A69" s="157" t="s">
        <v>125</v>
      </c>
      <c r="B69" s="29" t="s">
        <v>60</v>
      </c>
      <c r="C69" s="29">
        <v>1</v>
      </c>
      <c r="D69" s="158">
        <v>1</v>
      </c>
      <c r="E69" s="80">
        <v>1</v>
      </c>
      <c r="F69" s="80">
        <v>0</v>
      </c>
      <c r="G69" s="145"/>
      <c r="H69" s="51"/>
      <c r="I69" s="46"/>
      <c r="J69" s="46"/>
      <c r="K69" s="46"/>
      <c r="L69" s="46"/>
    </row>
    <row r="70" spans="1:15">
      <c r="A70" s="3"/>
      <c r="B70" s="6"/>
      <c r="C70" s="69">
        <f t="shared" ref="C70:L70" si="5">SUM(C66:C69)</f>
        <v>137</v>
      </c>
      <c r="D70" s="69">
        <f t="shared" si="5"/>
        <v>88</v>
      </c>
      <c r="E70" s="69">
        <f t="shared" si="5"/>
        <v>86</v>
      </c>
      <c r="F70" s="69">
        <f t="shared" si="5"/>
        <v>2</v>
      </c>
      <c r="G70" s="69">
        <f t="shared" si="5"/>
        <v>48</v>
      </c>
      <c r="H70" s="69">
        <f t="shared" si="5"/>
        <v>16</v>
      </c>
      <c r="I70" s="69">
        <f t="shared" si="5"/>
        <v>31</v>
      </c>
      <c r="J70" s="69">
        <f t="shared" si="5"/>
        <v>0</v>
      </c>
      <c r="K70" s="69">
        <f t="shared" si="5"/>
        <v>1</v>
      </c>
      <c r="L70" s="69">
        <f t="shared" si="5"/>
        <v>0</v>
      </c>
    </row>
    <row r="72" spans="1:15">
      <c r="A72" s="144" t="s">
        <v>86</v>
      </c>
      <c r="B72" s="46"/>
      <c r="C72" s="29"/>
      <c r="D72" s="29"/>
      <c r="E72" s="80"/>
      <c r="F72" s="80"/>
      <c r="G72" s="29"/>
      <c r="H72" s="159"/>
      <c r="I72" s="145"/>
      <c r="J72" s="92" t="s">
        <v>45</v>
      </c>
      <c r="K72" s="29"/>
      <c r="L72" s="29"/>
      <c r="M72" s="29"/>
      <c r="N72" s="29"/>
      <c r="O72" s="29"/>
    </row>
    <row r="73" spans="1:15" ht="90">
      <c r="A73" s="144" t="s">
        <v>113</v>
      </c>
      <c r="B73" s="146" t="s">
        <v>46</v>
      </c>
      <c r="C73" s="146" t="s">
        <v>87</v>
      </c>
      <c r="D73" s="153" t="s">
        <v>48</v>
      </c>
      <c r="E73" s="154" t="s">
        <v>126</v>
      </c>
      <c r="F73" s="154" t="s">
        <v>50</v>
      </c>
      <c r="G73" s="146" t="s">
        <v>92</v>
      </c>
      <c r="H73" s="150" t="s">
        <v>93</v>
      </c>
      <c r="I73" s="149" t="s">
        <v>51</v>
      </c>
      <c r="J73" s="150" t="s">
        <v>52</v>
      </c>
      <c r="K73" s="146" t="s">
        <v>53</v>
      </c>
      <c r="L73" s="146" t="s">
        <v>54</v>
      </c>
      <c r="M73" s="146" t="s">
        <v>55</v>
      </c>
      <c r="N73" s="146" t="s">
        <v>56</v>
      </c>
      <c r="O73" s="146" t="s">
        <v>67</v>
      </c>
    </row>
    <row r="74" spans="1:15" ht="15.75">
      <c r="A74" s="43" t="s">
        <v>57</v>
      </c>
      <c r="B74" s="38"/>
      <c r="C74" s="38"/>
      <c r="D74" s="151"/>
      <c r="E74" s="79"/>
      <c r="F74" s="79"/>
      <c r="G74" s="43"/>
      <c r="H74" s="42"/>
      <c r="I74" s="152"/>
      <c r="J74" s="42"/>
      <c r="K74" s="38"/>
      <c r="L74" s="38"/>
      <c r="M74" s="43"/>
      <c r="N74" s="43"/>
      <c r="O74" s="43"/>
    </row>
    <row r="75" spans="1:15">
      <c r="A75" s="52" t="s">
        <v>10</v>
      </c>
      <c r="B75" s="46" t="s">
        <v>58</v>
      </c>
      <c r="C75" s="29">
        <v>50</v>
      </c>
      <c r="D75" s="153">
        <v>33</v>
      </c>
      <c r="E75" s="80">
        <v>30</v>
      </c>
      <c r="F75" s="80">
        <v>3</v>
      </c>
      <c r="G75" s="46"/>
      <c r="H75" s="51"/>
      <c r="I75" s="145">
        <v>16</v>
      </c>
      <c r="J75" s="51">
        <v>8</v>
      </c>
      <c r="K75" s="46">
        <v>7</v>
      </c>
      <c r="L75" s="46"/>
      <c r="M75" s="52">
        <v>1</v>
      </c>
      <c r="N75" s="52"/>
      <c r="O75" s="52"/>
    </row>
    <row r="76" spans="1:15" ht="30">
      <c r="A76" s="156" t="s">
        <v>119</v>
      </c>
      <c r="B76" s="46" t="s">
        <v>58</v>
      </c>
      <c r="C76" s="146">
        <v>8</v>
      </c>
      <c r="D76" s="153">
        <v>7</v>
      </c>
      <c r="E76" s="80">
        <v>6</v>
      </c>
      <c r="F76" s="80">
        <v>1</v>
      </c>
      <c r="G76" s="46"/>
      <c r="H76" s="51"/>
      <c r="I76" s="145">
        <v>1</v>
      </c>
      <c r="J76" s="46"/>
      <c r="K76" s="46"/>
      <c r="L76" s="46"/>
      <c r="M76" s="46"/>
      <c r="N76" s="46"/>
      <c r="O76" s="46">
        <v>1</v>
      </c>
    </row>
    <row r="77" spans="1:15">
      <c r="A77" s="52" t="s">
        <v>14</v>
      </c>
      <c r="B77" s="46" t="s">
        <v>58</v>
      </c>
      <c r="C77" s="29">
        <v>51</v>
      </c>
      <c r="D77" s="153">
        <v>30</v>
      </c>
      <c r="E77" s="80">
        <v>28</v>
      </c>
      <c r="F77" s="80">
        <v>2</v>
      </c>
      <c r="G77" s="46"/>
      <c r="H77" s="51"/>
      <c r="I77" s="145">
        <v>19</v>
      </c>
      <c r="J77" s="51">
        <v>12</v>
      </c>
      <c r="K77" s="46">
        <v>7</v>
      </c>
      <c r="L77" s="46"/>
      <c r="M77" s="52"/>
      <c r="N77" s="52"/>
      <c r="O77" s="52"/>
    </row>
    <row r="78" spans="1:15">
      <c r="A78" s="52" t="s">
        <v>18</v>
      </c>
      <c r="B78" s="46" t="s">
        <v>58</v>
      </c>
      <c r="C78" s="29">
        <v>35</v>
      </c>
      <c r="D78" s="153">
        <v>23</v>
      </c>
      <c r="E78" s="80">
        <v>20</v>
      </c>
      <c r="F78" s="80">
        <v>3</v>
      </c>
      <c r="G78" s="46"/>
      <c r="H78" s="51"/>
      <c r="I78" s="145">
        <v>12</v>
      </c>
      <c r="J78" s="51">
        <v>2</v>
      </c>
      <c r="K78" s="46">
        <v>10</v>
      </c>
      <c r="L78" s="46"/>
      <c r="M78" s="52"/>
      <c r="N78" s="52"/>
      <c r="O78" s="52"/>
    </row>
    <row r="79" spans="1:15" ht="30">
      <c r="A79" s="157" t="s">
        <v>127</v>
      </c>
      <c r="B79" s="29" t="s">
        <v>60</v>
      </c>
      <c r="C79" s="29">
        <v>23</v>
      </c>
      <c r="D79" s="153">
        <v>11</v>
      </c>
      <c r="E79" s="80">
        <v>11</v>
      </c>
      <c r="F79" s="80">
        <v>0</v>
      </c>
      <c r="G79" s="46">
        <v>3</v>
      </c>
      <c r="H79" s="51">
        <v>1</v>
      </c>
      <c r="I79" s="145">
        <v>8</v>
      </c>
      <c r="J79" s="51">
        <v>2</v>
      </c>
      <c r="K79" s="46">
        <v>6</v>
      </c>
      <c r="L79" s="46"/>
      <c r="M79" s="52"/>
      <c r="N79" s="52"/>
      <c r="O79" s="52"/>
    </row>
    <row r="80" spans="1:15" ht="15.75">
      <c r="A80" s="43" t="s">
        <v>61</v>
      </c>
      <c r="B80" s="46"/>
      <c r="C80" s="38"/>
      <c r="D80" s="151"/>
      <c r="E80" s="81"/>
      <c r="F80" s="81"/>
      <c r="G80" s="54"/>
      <c r="H80" s="56"/>
      <c r="I80" s="152"/>
      <c r="J80" s="56"/>
      <c r="K80" s="54"/>
      <c r="L80" s="54"/>
      <c r="M80" s="57"/>
      <c r="N80" s="57"/>
      <c r="O80" s="57"/>
    </row>
    <row r="81" spans="1:15">
      <c r="A81" s="52" t="s">
        <v>128</v>
      </c>
      <c r="B81" s="46" t="s">
        <v>58</v>
      </c>
      <c r="C81" s="29">
        <v>5</v>
      </c>
      <c r="D81" s="153">
        <v>5</v>
      </c>
      <c r="E81" s="46">
        <v>5</v>
      </c>
      <c r="F81" s="46">
        <v>0</v>
      </c>
      <c r="G81" s="46"/>
      <c r="H81" s="51"/>
      <c r="I81" s="145"/>
      <c r="J81" s="51"/>
      <c r="K81" s="46"/>
      <c r="L81" s="46"/>
      <c r="M81" s="52"/>
      <c r="N81" s="52"/>
      <c r="O81" s="52"/>
    </row>
    <row r="82" spans="1:15">
      <c r="A82" s="3"/>
      <c r="B82" s="6"/>
      <c r="C82" s="69">
        <f>SUM(C75:C81)</f>
        <v>172</v>
      </c>
      <c r="D82" s="69">
        <f t="shared" ref="D82:O82" si="6">SUM(D75:D81)</f>
        <v>109</v>
      </c>
      <c r="E82" s="69">
        <f t="shared" si="6"/>
        <v>100</v>
      </c>
      <c r="F82" s="69">
        <f t="shared" si="6"/>
        <v>9</v>
      </c>
      <c r="G82" s="69">
        <f t="shared" si="6"/>
        <v>3</v>
      </c>
      <c r="H82" s="69">
        <f t="shared" si="6"/>
        <v>1</v>
      </c>
      <c r="I82" s="69">
        <f t="shared" si="6"/>
        <v>56</v>
      </c>
      <c r="J82" s="69">
        <f t="shared" si="6"/>
        <v>24</v>
      </c>
      <c r="K82" s="69">
        <f t="shared" si="6"/>
        <v>30</v>
      </c>
      <c r="L82" s="69">
        <f t="shared" si="6"/>
        <v>0</v>
      </c>
      <c r="M82" s="69">
        <f t="shared" si="6"/>
        <v>1</v>
      </c>
      <c r="N82" s="69">
        <f t="shared" si="6"/>
        <v>0</v>
      </c>
      <c r="O82" s="69">
        <f t="shared" si="6"/>
        <v>1</v>
      </c>
    </row>
    <row r="84" spans="1:15">
      <c r="A84" s="144" t="s">
        <v>89</v>
      </c>
      <c r="B84" s="46"/>
      <c r="C84" s="29"/>
      <c r="D84" s="29"/>
      <c r="E84" s="46"/>
      <c r="F84" s="46"/>
      <c r="G84" s="159"/>
      <c r="H84" s="159"/>
      <c r="I84" s="145"/>
      <c r="J84" s="160" t="s">
        <v>45</v>
      </c>
      <c r="K84" s="161"/>
      <c r="L84" s="161"/>
      <c r="M84" s="161"/>
      <c r="N84" s="161"/>
    </row>
    <row r="85" spans="1:15" ht="90">
      <c r="A85" s="144" t="s">
        <v>113</v>
      </c>
      <c r="B85" s="146" t="s">
        <v>46</v>
      </c>
      <c r="C85" s="146" t="s">
        <v>90</v>
      </c>
      <c r="D85" s="153" t="s">
        <v>48</v>
      </c>
      <c r="E85" s="162" t="s">
        <v>129</v>
      </c>
      <c r="F85" s="162" t="s">
        <v>50</v>
      </c>
      <c r="G85" s="150" t="s">
        <v>92</v>
      </c>
      <c r="H85" s="163" t="s">
        <v>93</v>
      </c>
      <c r="I85" s="149" t="s">
        <v>51</v>
      </c>
      <c r="J85" s="150" t="s">
        <v>52</v>
      </c>
      <c r="K85" s="146" t="s">
        <v>53</v>
      </c>
      <c r="L85" s="146" t="s">
        <v>54</v>
      </c>
      <c r="M85" s="146" t="s">
        <v>55</v>
      </c>
      <c r="N85" s="146" t="s">
        <v>56</v>
      </c>
    </row>
    <row r="86" spans="1:15" ht="15.75">
      <c r="A86" s="43" t="s">
        <v>57</v>
      </c>
      <c r="B86" s="38"/>
      <c r="C86" s="38"/>
      <c r="D86" s="151"/>
      <c r="E86" s="38"/>
      <c r="F86" s="38"/>
      <c r="G86" s="42"/>
      <c r="H86" s="164"/>
      <c r="I86" s="152"/>
      <c r="J86" s="42"/>
      <c r="K86" s="38"/>
      <c r="L86" s="38"/>
      <c r="M86" s="43"/>
      <c r="N86" s="43"/>
    </row>
    <row r="87" spans="1:15">
      <c r="A87" s="52" t="s">
        <v>10</v>
      </c>
      <c r="B87" s="46" t="s">
        <v>58</v>
      </c>
      <c r="C87" s="29">
        <v>41</v>
      </c>
      <c r="D87" s="153">
        <v>30</v>
      </c>
      <c r="E87" s="46">
        <v>30</v>
      </c>
      <c r="F87" s="46">
        <v>0</v>
      </c>
      <c r="G87" s="51"/>
      <c r="H87" s="159"/>
      <c r="I87" s="145">
        <v>11</v>
      </c>
      <c r="J87" s="51">
        <v>4</v>
      </c>
      <c r="K87" s="46">
        <v>7</v>
      </c>
      <c r="L87" s="46"/>
      <c r="M87" s="52"/>
      <c r="N87" s="52"/>
    </row>
    <row r="88" spans="1:15" ht="30">
      <c r="A88" s="156" t="s">
        <v>119</v>
      </c>
      <c r="B88" s="46" t="s">
        <v>58</v>
      </c>
      <c r="C88" s="146">
        <v>11</v>
      </c>
      <c r="D88" s="153">
        <v>4</v>
      </c>
      <c r="E88" s="46">
        <v>4</v>
      </c>
      <c r="F88" s="46">
        <v>0</v>
      </c>
      <c r="G88" s="51"/>
      <c r="H88" s="51"/>
      <c r="I88" s="145">
        <v>7</v>
      </c>
      <c r="J88" s="46">
        <v>5</v>
      </c>
      <c r="K88" s="46">
        <v>2</v>
      </c>
      <c r="L88" s="46"/>
      <c r="M88" s="46"/>
      <c r="N88" s="46"/>
    </row>
    <row r="89" spans="1:15">
      <c r="A89" s="52" t="s">
        <v>14</v>
      </c>
      <c r="B89" s="46" t="s">
        <v>58</v>
      </c>
      <c r="C89" s="29">
        <v>49</v>
      </c>
      <c r="D89" s="153">
        <v>39</v>
      </c>
      <c r="E89" s="46">
        <v>39</v>
      </c>
      <c r="F89" s="46">
        <v>0</v>
      </c>
      <c r="G89" s="51"/>
      <c r="H89" s="159"/>
      <c r="I89" s="145">
        <v>10</v>
      </c>
      <c r="J89" s="51">
        <v>8</v>
      </c>
      <c r="K89" s="46">
        <v>2</v>
      </c>
      <c r="L89" s="46"/>
      <c r="M89" s="52"/>
      <c r="N89" s="52"/>
    </row>
    <row r="90" spans="1:15">
      <c r="A90" s="52" t="s">
        <v>18</v>
      </c>
      <c r="B90" s="46" t="s">
        <v>58</v>
      </c>
      <c r="C90" s="29">
        <v>32</v>
      </c>
      <c r="D90" s="153">
        <v>21</v>
      </c>
      <c r="E90" s="46">
        <v>21</v>
      </c>
      <c r="F90" s="46">
        <v>0</v>
      </c>
      <c r="G90" s="51"/>
      <c r="H90" s="159">
        <v>2</v>
      </c>
      <c r="I90" s="145">
        <v>9</v>
      </c>
      <c r="J90" s="51">
        <v>3</v>
      </c>
      <c r="K90" s="46">
        <v>6</v>
      </c>
      <c r="L90" s="46"/>
      <c r="M90" s="52"/>
      <c r="N90" s="52"/>
    </row>
    <row r="91" spans="1:15" ht="15.75">
      <c r="A91" s="157" t="s">
        <v>130</v>
      </c>
      <c r="B91" s="29" t="s">
        <v>60</v>
      </c>
      <c r="C91" s="29">
        <v>63</v>
      </c>
      <c r="D91" s="153">
        <v>0</v>
      </c>
      <c r="E91" s="54">
        <v>0</v>
      </c>
      <c r="F91" s="54">
        <v>0</v>
      </c>
      <c r="G91" s="51">
        <v>36</v>
      </c>
      <c r="H91" s="159">
        <v>1</v>
      </c>
      <c r="I91" s="145">
        <v>26</v>
      </c>
      <c r="J91" s="51">
        <v>20</v>
      </c>
      <c r="K91" s="46">
        <v>6</v>
      </c>
      <c r="L91" s="46"/>
      <c r="M91" s="52"/>
      <c r="N91" s="52"/>
    </row>
    <row r="92" spans="1:15" ht="30">
      <c r="A92" s="157" t="s">
        <v>131</v>
      </c>
      <c r="B92" s="29" t="s">
        <v>60</v>
      </c>
      <c r="C92" s="29">
        <v>6</v>
      </c>
      <c r="D92" s="153">
        <v>0</v>
      </c>
      <c r="E92" s="46">
        <v>0</v>
      </c>
      <c r="F92" s="46">
        <v>0</v>
      </c>
      <c r="G92" s="51">
        <v>6</v>
      </c>
      <c r="H92" s="159"/>
      <c r="I92" s="145"/>
      <c r="J92" s="51"/>
      <c r="K92" s="46"/>
      <c r="L92" s="46"/>
      <c r="M92" s="52"/>
      <c r="N92" s="52"/>
    </row>
    <row r="93" spans="1:15" ht="15.75">
      <c r="A93" s="43" t="s">
        <v>61</v>
      </c>
      <c r="B93" s="46"/>
      <c r="C93" s="38"/>
      <c r="D93" s="151"/>
      <c r="E93" s="46"/>
      <c r="F93" s="46"/>
      <c r="G93" s="56"/>
      <c r="H93" s="165"/>
      <c r="I93" s="152"/>
      <c r="J93" s="56"/>
      <c r="K93" s="54"/>
      <c r="L93" s="54"/>
      <c r="M93" s="57"/>
      <c r="N93" s="57"/>
    </row>
    <row r="94" spans="1:15">
      <c r="A94" s="52" t="s">
        <v>128</v>
      </c>
      <c r="B94" s="46" t="s">
        <v>58</v>
      </c>
      <c r="C94" s="29">
        <v>21</v>
      </c>
      <c r="D94" s="153">
        <v>18</v>
      </c>
      <c r="E94" s="46">
        <v>18</v>
      </c>
      <c r="F94" s="46">
        <v>0</v>
      </c>
      <c r="G94" s="51"/>
      <c r="H94" s="159">
        <v>1</v>
      </c>
      <c r="I94" s="145">
        <v>2</v>
      </c>
      <c r="J94" s="51">
        <v>2</v>
      </c>
      <c r="K94" s="46"/>
      <c r="L94" s="46"/>
      <c r="M94" s="52"/>
      <c r="N94" s="52"/>
    </row>
    <row r="95" spans="1:15">
      <c r="A95" s="3"/>
      <c r="B95" s="6"/>
      <c r="C95" s="69">
        <f>SUM(C87:C94)</f>
        <v>223</v>
      </c>
      <c r="D95" s="69">
        <f t="shared" ref="D95:N95" si="7">SUM(D87:D94)</f>
        <v>112</v>
      </c>
      <c r="E95" s="69">
        <f t="shared" si="7"/>
        <v>112</v>
      </c>
      <c r="F95" s="69">
        <f t="shared" si="7"/>
        <v>0</v>
      </c>
      <c r="G95" s="69">
        <f t="shared" si="7"/>
        <v>42</v>
      </c>
      <c r="H95" s="69">
        <f t="shared" si="7"/>
        <v>4</v>
      </c>
      <c r="I95" s="69">
        <f t="shared" si="7"/>
        <v>65</v>
      </c>
      <c r="J95" s="69">
        <f t="shared" si="7"/>
        <v>42</v>
      </c>
      <c r="K95" s="69">
        <f t="shared" si="7"/>
        <v>23</v>
      </c>
      <c r="L95" s="69">
        <f t="shared" si="7"/>
        <v>0</v>
      </c>
      <c r="M95" s="69">
        <f t="shared" si="7"/>
        <v>0</v>
      </c>
      <c r="N95" s="69">
        <f t="shared" si="7"/>
        <v>0</v>
      </c>
    </row>
  </sheetData>
  <mergeCells count="1">
    <mergeCell ref="J84:N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522C-204F-4BEF-9F54-FA5A69DB4D49}">
  <dimension ref="A1:O72"/>
  <sheetViews>
    <sheetView topLeftCell="A56" workbookViewId="0">
      <selection activeCell="A65" sqref="A65:O72"/>
    </sheetView>
  </sheetViews>
  <sheetFormatPr defaultRowHeight="15"/>
  <cols>
    <col min="1" max="1" width="32.5703125" customWidth="1"/>
    <col min="2" max="2" width="9.7109375" customWidth="1"/>
    <col min="3" max="3" width="14.28515625" customWidth="1"/>
    <col min="4" max="4" width="12.42578125" customWidth="1"/>
    <col min="5" max="6" width="13" customWidth="1"/>
    <col min="7" max="7" width="12.5703125" customWidth="1"/>
    <col min="8" max="8" width="11.140625" customWidth="1"/>
    <col min="9" max="9" width="12.7109375" customWidth="1"/>
    <col min="10" max="10" width="12.28515625" customWidth="1"/>
    <col min="11" max="11" width="11.5703125" customWidth="1"/>
    <col min="12" max="12" width="11.85546875" customWidth="1"/>
    <col min="13" max="13" width="12.7109375" customWidth="1"/>
  </cols>
  <sheetData>
    <row r="1" spans="1:13">
      <c r="A1" s="68" t="s">
        <v>136</v>
      </c>
    </row>
    <row r="2" spans="1:13" ht="135">
      <c r="A2" s="146" t="s">
        <v>132</v>
      </c>
      <c r="B2" s="29" t="s">
        <v>46</v>
      </c>
      <c r="C2" s="29" t="s">
        <v>133</v>
      </c>
      <c r="D2" s="153" t="s">
        <v>48</v>
      </c>
      <c r="E2" s="154" t="s">
        <v>114</v>
      </c>
      <c r="F2" s="154" t="s">
        <v>50</v>
      </c>
      <c r="G2" s="149" t="s">
        <v>51</v>
      </c>
      <c r="H2" s="150" t="s">
        <v>52</v>
      </c>
      <c r="I2" s="146" t="s">
        <v>53</v>
      </c>
      <c r="J2" s="146" t="s">
        <v>54</v>
      </c>
      <c r="K2" s="146" t="s">
        <v>55</v>
      </c>
      <c r="L2" s="146" t="s">
        <v>56</v>
      </c>
      <c r="M2" s="146" t="s">
        <v>134</v>
      </c>
    </row>
    <row r="3" spans="1:13" ht="15.75">
      <c r="A3" s="43" t="s">
        <v>57</v>
      </c>
      <c r="B3" s="38"/>
      <c r="C3" s="166" t="s">
        <v>135</v>
      </c>
      <c r="D3" s="151"/>
      <c r="E3" s="79"/>
      <c r="F3" s="79"/>
      <c r="G3" s="152"/>
      <c r="H3" s="42"/>
      <c r="I3" s="38"/>
      <c r="J3" s="38"/>
      <c r="K3" s="43"/>
      <c r="L3" s="43"/>
      <c r="M3" s="43"/>
    </row>
    <row r="4" spans="1:13">
      <c r="A4" s="52" t="s">
        <v>23</v>
      </c>
      <c r="B4" s="46" t="s">
        <v>58</v>
      </c>
      <c r="C4" s="29">
        <v>37</v>
      </c>
      <c r="D4" s="153">
        <v>25</v>
      </c>
      <c r="E4" s="80">
        <v>25</v>
      </c>
      <c r="F4" s="80">
        <v>0</v>
      </c>
      <c r="G4" s="145">
        <v>12</v>
      </c>
      <c r="H4" s="51">
        <v>9</v>
      </c>
      <c r="I4" s="46">
        <v>2</v>
      </c>
      <c r="J4" s="46"/>
      <c r="K4" s="46"/>
      <c r="L4" s="46"/>
      <c r="M4" s="46">
        <v>1</v>
      </c>
    </row>
    <row r="5" spans="1:13">
      <c r="A5" s="52" t="s">
        <v>23</v>
      </c>
      <c r="B5" s="46" t="s">
        <v>60</v>
      </c>
      <c r="C5" s="29">
        <v>8</v>
      </c>
      <c r="D5" s="153">
        <v>4</v>
      </c>
      <c r="E5" s="80">
        <v>4</v>
      </c>
      <c r="F5" s="80">
        <v>0</v>
      </c>
      <c r="G5" s="145">
        <v>4</v>
      </c>
      <c r="H5" s="51">
        <v>2</v>
      </c>
      <c r="I5" s="46">
        <v>2</v>
      </c>
      <c r="J5" s="46"/>
      <c r="K5" s="46"/>
      <c r="L5" s="46"/>
      <c r="M5" s="46"/>
    </row>
    <row r="6" spans="1:13" ht="15.75">
      <c r="A6" s="43" t="s">
        <v>61</v>
      </c>
      <c r="B6" s="46"/>
      <c r="C6" s="38"/>
      <c r="D6" s="151"/>
      <c r="E6" s="81"/>
      <c r="F6" s="81"/>
      <c r="G6" s="152"/>
      <c r="H6" s="56"/>
      <c r="I6" s="54"/>
      <c r="J6" s="54"/>
      <c r="K6" s="54"/>
      <c r="L6" s="54"/>
      <c r="M6" s="54"/>
    </row>
    <row r="7" spans="1:13">
      <c r="A7" s="52" t="s">
        <v>23</v>
      </c>
      <c r="B7" s="46" t="s">
        <v>58</v>
      </c>
      <c r="C7" s="29">
        <v>36</v>
      </c>
      <c r="D7" s="153">
        <v>30</v>
      </c>
      <c r="E7" s="80">
        <v>30</v>
      </c>
      <c r="F7" s="80">
        <v>0</v>
      </c>
      <c r="G7" s="145">
        <v>6</v>
      </c>
      <c r="H7" s="51">
        <v>6</v>
      </c>
      <c r="I7" s="46"/>
      <c r="J7" s="46"/>
      <c r="K7" s="46"/>
      <c r="L7" s="46"/>
      <c r="M7" s="46"/>
    </row>
    <row r="8" spans="1:13">
      <c r="A8" s="52" t="s">
        <v>23</v>
      </c>
      <c r="B8" s="46" t="s">
        <v>60</v>
      </c>
      <c r="C8" s="29">
        <v>6</v>
      </c>
      <c r="D8" s="153">
        <v>4</v>
      </c>
      <c r="E8" s="80">
        <v>3</v>
      </c>
      <c r="F8" s="80">
        <v>1</v>
      </c>
      <c r="G8" s="145">
        <v>2</v>
      </c>
      <c r="H8" s="51">
        <v>1</v>
      </c>
      <c r="I8" s="46">
        <v>1</v>
      </c>
      <c r="J8" s="46"/>
      <c r="K8" s="46"/>
      <c r="L8" s="46"/>
      <c r="M8" s="46"/>
    </row>
    <row r="9" spans="1:13">
      <c r="A9" s="3"/>
      <c r="B9" s="6"/>
      <c r="C9" s="69">
        <f>SUM(C4:C8)</f>
        <v>87</v>
      </c>
      <c r="D9" s="69">
        <f t="shared" ref="D9:M9" si="0">SUM(D4:D8)</f>
        <v>63</v>
      </c>
      <c r="E9" s="69">
        <f t="shared" si="0"/>
        <v>62</v>
      </c>
      <c r="F9" s="69">
        <f t="shared" si="0"/>
        <v>1</v>
      </c>
      <c r="G9" s="69">
        <f t="shared" si="0"/>
        <v>24</v>
      </c>
      <c r="H9" s="69">
        <f t="shared" si="0"/>
        <v>18</v>
      </c>
      <c r="I9" s="69">
        <f t="shared" si="0"/>
        <v>5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1</v>
      </c>
    </row>
    <row r="11" spans="1:13" ht="90">
      <c r="A11" s="146" t="s">
        <v>132</v>
      </c>
      <c r="B11" s="29" t="s">
        <v>46</v>
      </c>
      <c r="C11" s="146" t="s">
        <v>133</v>
      </c>
      <c r="D11" s="153" t="s">
        <v>48</v>
      </c>
      <c r="E11" s="154" t="s">
        <v>117</v>
      </c>
      <c r="F11" s="154" t="s">
        <v>50</v>
      </c>
      <c r="G11" s="149" t="s">
        <v>51</v>
      </c>
      <c r="H11" s="150" t="s">
        <v>52</v>
      </c>
      <c r="I11" s="146" t="s">
        <v>53</v>
      </c>
      <c r="J11" s="146" t="s">
        <v>54</v>
      </c>
      <c r="K11" s="146" t="s">
        <v>55</v>
      </c>
      <c r="L11" s="146" t="s">
        <v>56</v>
      </c>
      <c r="M11" s="146" t="s">
        <v>134</v>
      </c>
    </row>
    <row r="12" spans="1:13" ht="15.75">
      <c r="A12" s="43" t="s">
        <v>57</v>
      </c>
      <c r="B12" s="38"/>
      <c r="C12" s="166" t="s">
        <v>137</v>
      </c>
      <c r="D12" s="151"/>
      <c r="E12" s="79"/>
      <c r="F12" s="79"/>
      <c r="G12" s="152"/>
      <c r="H12" s="42"/>
      <c r="I12" s="38"/>
      <c r="J12" s="38"/>
      <c r="K12" s="43"/>
      <c r="L12" s="43"/>
      <c r="M12" s="43"/>
    </row>
    <row r="13" spans="1:13">
      <c r="A13" s="52" t="s">
        <v>23</v>
      </c>
      <c r="B13" s="46" t="s">
        <v>58</v>
      </c>
      <c r="C13" s="29">
        <v>24</v>
      </c>
      <c r="D13" s="153">
        <v>20</v>
      </c>
      <c r="E13" s="80">
        <v>20</v>
      </c>
      <c r="F13" s="80">
        <v>0</v>
      </c>
      <c r="G13" s="145">
        <v>4</v>
      </c>
      <c r="H13" s="51">
        <v>2</v>
      </c>
      <c r="I13" s="46">
        <v>1</v>
      </c>
      <c r="J13" s="46"/>
      <c r="K13" s="46"/>
      <c r="L13" s="46"/>
      <c r="M13" s="46">
        <v>1</v>
      </c>
    </row>
    <row r="14" spans="1:13">
      <c r="A14" s="52" t="s">
        <v>23</v>
      </c>
      <c r="B14" s="46" t="s">
        <v>60</v>
      </c>
      <c r="C14" s="29">
        <v>15</v>
      </c>
      <c r="D14" s="153">
        <v>8</v>
      </c>
      <c r="E14" s="80">
        <v>8</v>
      </c>
      <c r="F14" s="80">
        <v>0</v>
      </c>
      <c r="G14" s="145">
        <v>7</v>
      </c>
      <c r="H14" s="51">
        <v>2</v>
      </c>
      <c r="I14" s="46">
        <v>4</v>
      </c>
      <c r="J14" s="46"/>
      <c r="K14" s="46"/>
      <c r="L14" s="46"/>
      <c r="M14" s="46">
        <v>1</v>
      </c>
    </row>
    <row r="15" spans="1:13" ht="15.75">
      <c r="A15" s="43" t="s">
        <v>61</v>
      </c>
      <c r="B15" s="46"/>
      <c r="C15" s="38"/>
      <c r="D15" s="151"/>
      <c r="E15" s="81"/>
      <c r="F15" s="81"/>
      <c r="G15" s="152"/>
      <c r="H15" s="56"/>
      <c r="I15" s="54"/>
      <c r="J15" s="54"/>
      <c r="K15" s="54"/>
      <c r="L15" s="54"/>
      <c r="M15" s="54"/>
    </row>
    <row r="16" spans="1:13">
      <c r="A16" s="52" t="s">
        <v>23</v>
      </c>
      <c r="B16" s="46" t="s">
        <v>58</v>
      </c>
      <c r="C16" s="29">
        <v>16</v>
      </c>
      <c r="D16" s="153">
        <v>12</v>
      </c>
      <c r="E16" s="80">
        <v>12</v>
      </c>
      <c r="F16" s="80">
        <v>0</v>
      </c>
      <c r="G16" s="145">
        <v>4</v>
      </c>
      <c r="H16" s="51"/>
      <c r="I16" s="46">
        <v>2</v>
      </c>
      <c r="J16" s="46"/>
      <c r="K16" s="46"/>
      <c r="L16" s="46"/>
      <c r="M16" s="46">
        <v>2</v>
      </c>
    </row>
    <row r="17" spans="1:14">
      <c r="A17" s="52" t="s">
        <v>23</v>
      </c>
      <c r="B17" s="46" t="s">
        <v>60</v>
      </c>
      <c r="C17" s="29">
        <v>15</v>
      </c>
      <c r="D17" s="153">
        <v>14</v>
      </c>
      <c r="E17" s="80">
        <v>12</v>
      </c>
      <c r="F17" s="80">
        <v>2</v>
      </c>
      <c r="G17" s="145">
        <v>1</v>
      </c>
      <c r="H17" s="51"/>
      <c r="I17" s="46">
        <v>1</v>
      </c>
      <c r="J17" s="46"/>
      <c r="K17" s="46"/>
      <c r="L17" s="46"/>
      <c r="M17" s="46"/>
    </row>
    <row r="18" spans="1:14">
      <c r="A18" s="3"/>
      <c r="B18" s="6"/>
      <c r="C18" s="69">
        <f>SUM(C13:C17)</f>
        <v>70</v>
      </c>
      <c r="D18" s="69">
        <f t="shared" ref="D18:M18" si="1">SUM(D13:D17)</f>
        <v>54</v>
      </c>
      <c r="E18" s="69">
        <f t="shared" si="1"/>
        <v>52</v>
      </c>
      <c r="F18" s="69">
        <f t="shared" si="1"/>
        <v>2</v>
      </c>
      <c r="G18" s="69">
        <f t="shared" si="1"/>
        <v>16</v>
      </c>
      <c r="H18" s="69">
        <f t="shared" si="1"/>
        <v>4</v>
      </c>
      <c r="I18" s="69">
        <f t="shared" si="1"/>
        <v>8</v>
      </c>
      <c r="J18" s="69">
        <f t="shared" si="1"/>
        <v>0</v>
      </c>
      <c r="K18" s="69">
        <f t="shared" si="1"/>
        <v>0</v>
      </c>
      <c r="L18" s="69">
        <f t="shared" si="1"/>
        <v>0</v>
      </c>
      <c r="M18" s="69">
        <f t="shared" si="1"/>
        <v>4</v>
      </c>
    </row>
    <row r="20" spans="1:14" ht="90">
      <c r="A20" s="146" t="s">
        <v>132</v>
      </c>
      <c r="B20" s="29" t="s">
        <v>46</v>
      </c>
      <c r="C20" s="146" t="s">
        <v>133</v>
      </c>
      <c r="D20" s="162" t="s">
        <v>48</v>
      </c>
      <c r="E20" s="154" t="s">
        <v>120</v>
      </c>
      <c r="F20" s="154" t="s">
        <v>50</v>
      </c>
      <c r="G20" s="149" t="s">
        <v>51</v>
      </c>
      <c r="H20" s="150" t="s">
        <v>52</v>
      </c>
      <c r="I20" s="146" t="s">
        <v>53</v>
      </c>
      <c r="J20" s="146" t="s">
        <v>54</v>
      </c>
      <c r="K20" s="146" t="s">
        <v>55</v>
      </c>
      <c r="L20" s="146" t="s">
        <v>56</v>
      </c>
      <c r="M20" s="146" t="s">
        <v>134</v>
      </c>
      <c r="N20" s="146" t="s">
        <v>67</v>
      </c>
    </row>
    <row r="21" spans="1:14" ht="15.75">
      <c r="A21" s="43" t="s">
        <v>57</v>
      </c>
      <c r="B21" s="38"/>
      <c r="C21" s="166" t="s">
        <v>138</v>
      </c>
      <c r="D21" s="151"/>
      <c r="E21" s="79"/>
      <c r="F21" s="79"/>
      <c r="G21" s="152"/>
      <c r="H21" s="42"/>
      <c r="I21" s="38"/>
      <c r="J21" s="38"/>
      <c r="K21" s="43"/>
      <c r="L21" s="43"/>
      <c r="M21" s="43"/>
      <c r="N21" s="43"/>
    </row>
    <row r="22" spans="1:14">
      <c r="A22" s="52" t="s">
        <v>23</v>
      </c>
      <c r="B22" s="46" t="s">
        <v>58</v>
      </c>
      <c r="C22" s="29">
        <v>24</v>
      </c>
      <c r="D22" s="153">
        <v>18</v>
      </c>
      <c r="E22" s="80">
        <v>17</v>
      </c>
      <c r="F22" s="80">
        <v>1</v>
      </c>
      <c r="G22" s="145">
        <v>6</v>
      </c>
      <c r="H22" s="51">
        <v>4</v>
      </c>
      <c r="I22" s="46">
        <v>1</v>
      </c>
      <c r="J22" s="46"/>
      <c r="K22" s="46"/>
      <c r="L22" s="46"/>
      <c r="M22" s="46">
        <v>1</v>
      </c>
      <c r="N22" s="46"/>
    </row>
    <row r="23" spans="1:14">
      <c r="A23" s="52" t="s">
        <v>23</v>
      </c>
      <c r="B23" s="46" t="s">
        <v>60</v>
      </c>
      <c r="C23" s="29">
        <v>16</v>
      </c>
      <c r="D23" s="153">
        <v>6</v>
      </c>
      <c r="E23" s="80">
        <v>6</v>
      </c>
      <c r="F23" s="80">
        <v>0</v>
      </c>
      <c r="G23" s="145">
        <v>10</v>
      </c>
      <c r="H23" s="51">
        <v>5</v>
      </c>
      <c r="I23" s="46">
        <v>3</v>
      </c>
      <c r="J23" s="46"/>
      <c r="K23" s="46"/>
      <c r="L23" s="46"/>
      <c r="M23" s="46">
        <v>1</v>
      </c>
      <c r="N23" s="46">
        <v>1</v>
      </c>
    </row>
    <row r="24" spans="1:14" ht="15.75">
      <c r="A24" s="43" t="s">
        <v>61</v>
      </c>
      <c r="B24" s="46"/>
      <c r="C24" s="38"/>
      <c r="D24" s="151"/>
      <c r="E24" s="81"/>
      <c r="F24" s="81"/>
      <c r="G24" s="152"/>
      <c r="H24" s="56"/>
      <c r="I24" s="54"/>
      <c r="J24" s="54"/>
      <c r="K24" s="54"/>
      <c r="L24" s="54"/>
      <c r="M24" s="54"/>
      <c r="N24" s="54"/>
    </row>
    <row r="25" spans="1:14">
      <c r="A25" s="52" t="s">
        <v>23</v>
      </c>
      <c r="B25" s="46" t="s">
        <v>58</v>
      </c>
      <c r="C25" s="29">
        <v>26</v>
      </c>
      <c r="D25" s="153">
        <v>24</v>
      </c>
      <c r="E25" s="80">
        <v>24</v>
      </c>
      <c r="F25" s="80">
        <v>0</v>
      </c>
      <c r="G25" s="145">
        <v>2</v>
      </c>
      <c r="H25" s="51"/>
      <c r="I25" s="46"/>
      <c r="J25" s="46"/>
      <c r="K25" s="46"/>
      <c r="L25" s="46"/>
      <c r="M25" s="46">
        <v>2</v>
      </c>
      <c r="N25" s="46"/>
    </row>
    <row r="26" spans="1:14">
      <c r="A26" s="52" t="s">
        <v>23</v>
      </c>
      <c r="B26" s="46" t="s">
        <v>60</v>
      </c>
      <c r="C26" s="29">
        <v>21</v>
      </c>
      <c r="D26" s="153">
        <v>21</v>
      </c>
      <c r="E26" s="80">
        <v>19</v>
      </c>
      <c r="F26" s="80">
        <v>2</v>
      </c>
      <c r="G26" s="145">
        <v>0</v>
      </c>
      <c r="H26" s="51"/>
      <c r="I26" s="46"/>
      <c r="J26" s="46"/>
      <c r="K26" s="46"/>
      <c r="L26" s="46"/>
      <c r="M26" s="46"/>
      <c r="N26" s="46"/>
    </row>
    <row r="27" spans="1:14">
      <c r="A27" s="3"/>
      <c r="B27" s="6"/>
      <c r="C27" s="69">
        <f>SUM(C22:C26)</f>
        <v>87</v>
      </c>
      <c r="D27" s="69">
        <f t="shared" ref="D27:N27" si="2">SUM(D22:D26)</f>
        <v>69</v>
      </c>
      <c r="E27" s="69">
        <f t="shared" si="2"/>
        <v>66</v>
      </c>
      <c r="F27" s="69">
        <f t="shared" si="2"/>
        <v>3</v>
      </c>
      <c r="G27" s="69">
        <f t="shared" si="2"/>
        <v>18</v>
      </c>
      <c r="H27" s="69">
        <f t="shared" si="2"/>
        <v>9</v>
      </c>
      <c r="I27" s="69">
        <f t="shared" si="2"/>
        <v>4</v>
      </c>
      <c r="J27" s="69">
        <f t="shared" si="2"/>
        <v>0</v>
      </c>
      <c r="K27" s="69">
        <f t="shared" si="2"/>
        <v>0</v>
      </c>
      <c r="L27" s="69">
        <f t="shared" si="2"/>
        <v>0</v>
      </c>
      <c r="M27" s="69">
        <f t="shared" si="2"/>
        <v>4</v>
      </c>
      <c r="N27" s="69">
        <f t="shared" si="2"/>
        <v>1</v>
      </c>
    </row>
    <row r="29" spans="1:14" ht="90">
      <c r="A29" s="146" t="s">
        <v>132</v>
      </c>
      <c r="B29" s="29" t="s">
        <v>46</v>
      </c>
      <c r="C29" s="146" t="s">
        <v>133</v>
      </c>
      <c r="D29" s="153" t="s">
        <v>48</v>
      </c>
      <c r="E29" s="154" t="s">
        <v>121</v>
      </c>
      <c r="F29" s="154" t="s">
        <v>50</v>
      </c>
      <c r="G29" s="149" t="s">
        <v>51</v>
      </c>
      <c r="H29" s="150" t="s">
        <v>52</v>
      </c>
      <c r="I29" s="146" t="s">
        <v>53</v>
      </c>
      <c r="J29" s="146" t="s">
        <v>54</v>
      </c>
      <c r="K29" s="146" t="s">
        <v>55</v>
      </c>
      <c r="L29" s="146" t="s">
        <v>56</v>
      </c>
      <c r="M29" s="146" t="s">
        <v>134</v>
      </c>
    </row>
    <row r="30" spans="1:14" ht="15.75">
      <c r="A30" s="43" t="s">
        <v>57</v>
      </c>
      <c r="B30" s="38"/>
      <c r="C30" s="166" t="s">
        <v>139</v>
      </c>
      <c r="D30" s="151"/>
      <c r="E30" s="79"/>
      <c r="F30" s="79"/>
      <c r="G30" s="152"/>
      <c r="H30" s="42"/>
      <c r="I30" s="38"/>
      <c r="J30" s="38"/>
      <c r="K30" s="43"/>
      <c r="L30" s="43"/>
      <c r="M30" s="43"/>
    </row>
    <row r="31" spans="1:14">
      <c r="A31" s="52" t="s">
        <v>23</v>
      </c>
      <c r="B31" s="46" t="s">
        <v>58</v>
      </c>
      <c r="C31" s="29">
        <v>20</v>
      </c>
      <c r="D31" s="153">
        <v>11</v>
      </c>
      <c r="E31" s="80">
        <v>11</v>
      </c>
      <c r="F31" s="80">
        <v>0</v>
      </c>
      <c r="G31" s="145">
        <v>9</v>
      </c>
      <c r="H31" s="51">
        <v>5</v>
      </c>
      <c r="I31" s="46">
        <v>4</v>
      </c>
      <c r="J31" s="46"/>
      <c r="K31" s="46"/>
      <c r="L31" s="46"/>
      <c r="M31" s="46"/>
    </row>
    <row r="32" spans="1:14">
      <c r="A32" s="52" t="s">
        <v>23</v>
      </c>
      <c r="B32" s="46" t="s">
        <v>60</v>
      </c>
      <c r="C32" s="29">
        <v>13</v>
      </c>
      <c r="D32" s="153">
        <v>6</v>
      </c>
      <c r="E32" s="80">
        <v>6</v>
      </c>
      <c r="F32" s="80">
        <v>0</v>
      </c>
      <c r="G32" s="145">
        <v>7</v>
      </c>
      <c r="H32" s="51">
        <v>3</v>
      </c>
      <c r="I32" s="46">
        <v>4</v>
      </c>
      <c r="J32" s="46"/>
      <c r="K32" s="46"/>
      <c r="L32" s="46"/>
      <c r="M32" s="46"/>
    </row>
    <row r="33" spans="1:14" ht="15.75">
      <c r="A33" s="43" t="s">
        <v>61</v>
      </c>
      <c r="B33" s="46"/>
      <c r="C33" s="38"/>
      <c r="D33" s="151"/>
      <c r="E33" s="81"/>
      <c r="F33" s="81"/>
      <c r="G33" s="152"/>
      <c r="H33" s="56"/>
      <c r="I33" s="54"/>
      <c r="J33" s="54"/>
      <c r="K33" s="54"/>
      <c r="L33" s="54"/>
      <c r="M33" s="54"/>
    </row>
    <row r="34" spans="1:14">
      <c r="A34" s="52" t="s">
        <v>23</v>
      </c>
      <c r="B34" s="46" t="s">
        <v>58</v>
      </c>
      <c r="C34" s="29">
        <v>24</v>
      </c>
      <c r="D34" s="153">
        <v>24</v>
      </c>
      <c r="E34" s="80">
        <v>23</v>
      </c>
      <c r="F34" s="80">
        <v>1</v>
      </c>
      <c r="G34" s="145">
        <v>0</v>
      </c>
      <c r="H34" s="51"/>
      <c r="I34" s="46"/>
      <c r="J34" s="46"/>
      <c r="K34" s="46"/>
      <c r="L34" s="46"/>
      <c r="M34" s="46"/>
    </row>
    <row r="35" spans="1:14">
      <c r="A35" s="52" t="s">
        <v>23</v>
      </c>
      <c r="B35" s="46" t="s">
        <v>60</v>
      </c>
      <c r="C35" s="29">
        <v>9</v>
      </c>
      <c r="D35" s="153">
        <v>9</v>
      </c>
      <c r="E35" s="80">
        <v>9</v>
      </c>
      <c r="F35" s="80">
        <v>0</v>
      </c>
      <c r="G35" s="145">
        <v>0</v>
      </c>
      <c r="H35" s="51"/>
      <c r="I35" s="46"/>
      <c r="J35" s="46"/>
      <c r="K35" s="46"/>
      <c r="L35" s="46"/>
      <c r="M35" s="46"/>
    </row>
    <row r="36" spans="1:14">
      <c r="A36" s="3"/>
      <c r="B36" s="6"/>
      <c r="C36" s="69">
        <f>SUM(C31:C35)</f>
        <v>66</v>
      </c>
      <c r="D36" s="69">
        <f t="shared" ref="D36:M36" si="3">SUM(D31:D35)</f>
        <v>50</v>
      </c>
      <c r="E36" s="69">
        <f t="shared" si="3"/>
        <v>49</v>
      </c>
      <c r="F36" s="69">
        <f t="shared" si="3"/>
        <v>1</v>
      </c>
      <c r="G36" s="69">
        <f t="shared" si="3"/>
        <v>16</v>
      </c>
      <c r="H36" s="69">
        <f t="shared" si="3"/>
        <v>8</v>
      </c>
      <c r="I36" s="69">
        <f t="shared" si="3"/>
        <v>8</v>
      </c>
      <c r="J36" s="69">
        <f t="shared" si="3"/>
        <v>0</v>
      </c>
      <c r="K36" s="69">
        <f t="shared" si="3"/>
        <v>0</v>
      </c>
      <c r="L36" s="69">
        <f t="shared" si="3"/>
        <v>0</v>
      </c>
      <c r="M36" s="69">
        <f t="shared" si="3"/>
        <v>0</v>
      </c>
    </row>
    <row r="38" spans="1:14" ht="90">
      <c r="A38" s="146" t="s">
        <v>132</v>
      </c>
      <c r="B38" s="29" t="s">
        <v>46</v>
      </c>
      <c r="C38" s="146" t="s">
        <v>133</v>
      </c>
      <c r="D38" s="153" t="s">
        <v>48</v>
      </c>
      <c r="E38" s="154" t="s">
        <v>140</v>
      </c>
      <c r="F38" s="154" t="s">
        <v>50</v>
      </c>
      <c r="G38" s="149" t="s">
        <v>51</v>
      </c>
      <c r="H38" s="150" t="s">
        <v>52</v>
      </c>
      <c r="I38" s="146" t="s">
        <v>53</v>
      </c>
      <c r="J38" s="146" t="s">
        <v>54</v>
      </c>
      <c r="K38" s="146" t="s">
        <v>55</v>
      </c>
      <c r="L38" s="146" t="s">
        <v>56</v>
      </c>
      <c r="M38" s="146" t="s">
        <v>134</v>
      </c>
    </row>
    <row r="39" spans="1:14" ht="15.75">
      <c r="A39" s="43" t="s">
        <v>57</v>
      </c>
      <c r="B39" s="38"/>
      <c r="C39" s="166" t="s">
        <v>141</v>
      </c>
      <c r="D39" s="151"/>
      <c r="E39" s="79"/>
      <c r="F39" s="79"/>
      <c r="G39" s="152"/>
      <c r="H39" s="42"/>
      <c r="I39" s="38"/>
      <c r="J39" s="38"/>
      <c r="K39" s="43"/>
      <c r="L39" s="43"/>
      <c r="M39" s="43"/>
    </row>
    <row r="40" spans="1:14">
      <c r="A40" s="52" t="s">
        <v>23</v>
      </c>
      <c r="B40" s="46" t="s">
        <v>58</v>
      </c>
      <c r="C40" s="29">
        <v>14</v>
      </c>
      <c r="D40" s="153">
        <v>6</v>
      </c>
      <c r="E40" s="80">
        <v>5</v>
      </c>
      <c r="F40" s="80">
        <v>1</v>
      </c>
      <c r="G40" s="145">
        <v>8</v>
      </c>
      <c r="H40" s="51">
        <v>6</v>
      </c>
      <c r="I40" s="46">
        <v>2</v>
      </c>
      <c r="J40" s="46"/>
      <c r="K40" s="46"/>
      <c r="L40" s="46"/>
      <c r="M40" s="46"/>
    </row>
    <row r="41" spans="1:14">
      <c r="A41" s="52" t="s">
        <v>23</v>
      </c>
      <c r="B41" s="46" t="s">
        <v>60</v>
      </c>
      <c r="C41" s="29">
        <v>0</v>
      </c>
      <c r="D41" s="153">
        <v>0</v>
      </c>
      <c r="E41" s="80">
        <v>0</v>
      </c>
      <c r="F41" s="80">
        <v>0</v>
      </c>
      <c r="G41" s="145">
        <v>0</v>
      </c>
      <c r="H41" s="51"/>
      <c r="I41" s="46"/>
      <c r="J41" s="46"/>
      <c r="K41" s="46"/>
      <c r="L41" s="46"/>
      <c r="M41" s="46"/>
    </row>
    <row r="42" spans="1:14" ht="15.75">
      <c r="A42" s="43" t="s">
        <v>61</v>
      </c>
      <c r="B42" s="46"/>
      <c r="C42" s="38"/>
      <c r="D42" s="151"/>
      <c r="E42" s="81"/>
      <c r="F42" s="81"/>
      <c r="G42" s="152"/>
      <c r="H42" s="56"/>
      <c r="I42" s="54"/>
      <c r="J42" s="54"/>
      <c r="K42" s="54"/>
      <c r="L42" s="54"/>
      <c r="M42" s="54"/>
    </row>
    <row r="43" spans="1:14">
      <c r="A43" s="52" t="s">
        <v>23</v>
      </c>
      <c r="B43" s="46" t="s">
        <v>58</v>
      </c>
      <c r="C43" s="29">
        <v>25</v>
      </c>
      <c r="D43" s="153">
        <v>20</v>
      </c>
      <c r="E43" s="80">
        <v>20</v>
      </c>
      <c r="F43" s="80">
        <v>0</v>
      </c>
      <c r="G43" s="145">
        <v>5</v>
      </c>
      <c r="H43" s="51">
        <v>1</v>
      </c>
      <c r="I43" s="46">
        <v>1</v>
      </c>
      <c r="J43" s="46"/>
      <c r="K43" s="46"/>
      <c r="L43" s="46"/>
      <c r="M43" s="46">
        <v>3</v>
      </c>
    </row>
    <row r="44" spans="1:14" ht="30">
      <c r="A44" s="157" t="s">
        <v>142</v>
      </c>
      <c r="B44" s="29" t="s">
        <v>60</v>
      </c>
      <c r="C44" s="29">
        <v>10</v>
      </c>
      <c r="D44" s="153">
        <v>10</v>
      </c>
      <c r="E44" s="80">
        <v>10</v>
      </c>
      <c r="F44" s="80">
        <v>0</v>
      </c>
      <c r="G44" s="145">
        <v>0</v>
      </c>
      <c r="H44" s="51"/>
      <c r="I44" s="46"/>
      <c r="J44" s="46"/>
      <c r="K44" s="46"/>
      <c r="L44" s="46"/>
      <c r="M44" s="46"/>
    </row>
    <row r="45" spans="1:14">
      <c r="A45" s="3"/>
      <c r="B45" s="6"/>
      <c r="C45" s="69">
        <f>SUM(C40:C44)</f>
        <v>49</v>
      </c>
      <c r="D45" s="69">
        <f t="shared" ref="D45:M45" si="4">SUM(D40:D44)</f>
        <v>36</v>
      </c>
      <c r="E45" s="69">
        <f t="shared" si="4"/>
        <v>35</v>
      </c>
      <c r="F45" s="69">
        <f t="shared" si="4"/>
        <v>1</v>
      </c>
      <c r="G45" s="69">
        <f t="shared" si="4"/>
        <v>13</v>
      </c>
      <c r="H45" s="69">
        <f t="shared" si="4"/>
        <v>7</v>
      </c>
      <c r="I45" s="69">
        <f t="shared" si="4"/>
        <v>3</v>
      </c>
      <c r="J45" s="69">
        <f t="shared" si="4"/>
        <v>0</v>
      </c>
      <c r="K45" s="69">
        <f t="shared" si="4"/>
        <v>0</v>
      </c>
      <c r="L45" s="69">
        <f t="shared" si="4"/>
        <v>0</v>
      </c>
      <c r="M45" s="69">
        <f t="shared" si="4"/>
        <v>3</v>
      </c>
    </row>
    <row r="47" spans="1:14" ht="90">
      <c r="A47" s="146" t="s">
        <v>132</v>
      </c>
      <c r="B47" s="29" t="s">
        <v>46</v>
      </c>
      <c r="C47" s="146" t="s">
        <v>133</v>
      </c>
      <c r="D47" s="153" t="s">
        <v>48</v>
      </c>
      <c r="E47" s="154" t="s">
        <v>143</v>
      </c>
      <c r="F47" s="154" t="s">
        <v>50</v>
      </c>
      <c r="G47" s="149" t="s">
        <v>51</v>
      </c>
      <c r="H47" s="150" t="s">
        <v>52</v>
      </c>
      <c r="I47" s="146" t="s">
        <v>53</v>
      </c>
      <c r="J47" s="146" t="s">
        <v>54</v>
      </c>
      <c r="K47" s="146" t="s">
        <v>55</v>
      </c>
      <c r="L47" s="146" t="s">
        <v>56</v>
      </c>
      <c r="M47" s="146" t="s">
        <v>134</v>
      </c>
      <c r="N47" s="146" t="s">
        <v>67</v>
      </c>
    </row>
    <row r="48" spans="1:14" ht="15.75">
      <c r="A48" s="43" t="s">
        <v>57</v>
      </c>
      <c r="B48" s="38"/>
      <c r="C48" s="166" t="s">
        <v>144</v>
      </c>
      <c r="D48" s="151"/>
      <c r="E48" s="79"/>
      <c r="F48" s="79"/>
      <c r="G48" s="152"/>
      <c r="H48" s="42"/>
      <c r="I48" s="38"/>
      <c r="J48" s="38"/>
      <c r="K48" s="43"/>
      <c r="L48" s="43"/>
      <c r="M48" s="43"/>
      <c r="N48" s="43"/>
    </row>
    <row r="49" spans="1:14">
      <c r="A49" s="52" t="s">
        <v>23</v>
      </c>
      <c r="B49" s="46" t="s">
        <v>58</v>
      </c>
      <c r="C49" s="29">
        <v>20</v>
      </c>
      <c r="D49" s="153">
        <v>15</v>
      </c>
      <c r="E49" s="80">
        <v>13</v>
      </c>
      <c r="F49" s="80">
        <v>2</v>
      </c>
      <c r="G49" s="145">
        <v>5</v>
      </c>
      <c r="H49" s="51">
        <v>2</v>
      </c>
      <c r="I49" s="46">
        <v>2</v>
      </c>
      <c r="J49" s="46"/>
      <c r="K49" s="46"/>
      <c r="L49" s="46"/>
      <c r="M49" s="46"/>
      <c r="N49" s="46">
        <v>1</v>
      </c>
    </row>
    <row r="50" spans="1:14" ht="30">
      <c r="A50" s="157" t="s">
        <v>145</v>
      </c>
      <c r="B50" s="29" t="s">
        <v>60</v>
      </c>
      <c r="C50" s="29">
        <v>9</v>
      </c>
      <c r="D50" s="153">
        <v>7</v>
      </c>
      <c r="E50" s="80">
        <v>6</v>
      </c>
      <c r="F50" s="80">
        <v>1</v>
      </c>
      <c r="G50" s="145">
        <v>2</v>
      </c>
      <c r="H50" s="51"/>
      <c r="I50" s="46">
        <v>2</v>
      </c>
      <c r="J50" s="46"/>
      <c r="K50" s="46"/>
      <c r="L50" s="46"/>
      <c r="M50" s="46"/>
      <c r="N50" s="46"/>
    </row>
    <row r="51" spans="1:14" ht="15.75">
      <c r="A51" s="43" t="s">
        <v>61</v>
      </c>
      <c r="B51" s="46"/>
      <c r="C51" s="38"/>
      <c r="D51" s="151"/>
      <c r="E51" s="81"/>
      <c r="F51" s="81"/>
      <c r="G51" s="152"/>
      <c r="H51" s="56"/>
      <c r="I51" s="54"/>
      <c r="J51" s="54"/>
      <c r="K51" s="54"/>
      <c r="L51" s="54"/>
      <c r="M51" s="54"/>
      <c r="N51" s="54"/>
    </row>
    <row r="52" spans="1:14">
      <c r="A52" s="52" t="s">
        <v>23</v>
      </c>
      <c r="B52" s="46" t="s">
        <v>58</v>
      </c>
      <c r="C52" s="29">
        <v>20</v>
      </c>
      <c r="D52" s="153">
        <v>20</v>
      </c>
      <c r="E52" s="80">
        <v>19</v>
      </c>
      <c r="F52" s="80">
        <v>1</v>
      </c>
      <c r="G52" s="145">
        <v>0</v>
      </c>
      <c r="H52" s="51"/>
      <c r="I52" s="46"/>
      <c r="J52" s="46"/>
      <c r="K52" s="46"/>
      <c r="L52" s="46"/>
      <c r="M52" s="46"/>
      <c r="N52" s="46"/>
    </row>
    <row r="53" spans="1:14">
      <c r="A53" s="156" t="s">
        <v>146</v>
      </c>
      <c r="B53" s="46" t="s">
        <v>60</v>
      </c>
      <c r="C53" s="29">
        <v>0</v>
      </c>
      <c r="D53" s="153">
        <v>0</v>
      </c>
      <c r="E53" s="80">
        <v>0</v>
      </c>
      <c r="F53" s="80">
        <v>0</v>
      </c>
      <c r="G53" s="145">
        <v>0</v>
      </c>
      <c r="H53" s="51"/>
      <c r="I53" s="46"/>
      <c r="J53" s="46"/>
      <c r="K53" s="46"/>
      <c r="L53" s="46"/>
      <c r="M53" s="46"/>
      <c r="N53" s="46"/>
    </row>
    <row r="54" spans="1:14">
      <c r="A54" s="3"/>
      <c r="B54" s="6"/>
      <c r="C54" s="69">
        <f>SUM(C49:C53)</f>
        <v>49</v>
      </c>
      <c r="D54" s="69">
        <f t="shared" ref="D54:N54" si="5">SUM(D49:D53)</f>
        <v>42</v>
      </c>
      <c r="E54" s="69">
        <f t="shared" si="5"/>
        <v>38</v>
      </c>
      <c r="F54" s="69">
        <f t="shared" si="5"/>
        <v>4</v>
      </c>
      <c r="G54" s="69">
        <f t="shared" si="5"/>
        <v>7</v>
      </c>
      <c r="H54" s="69">
        <f t="shared" si="5"/>
        <v>2</v>
      </c>
      <c r="I54" s="69">
        <f t="shared" si="5"/>
        <v>4</v>
      </c>
      <c r="J54" s="69">
        <f t="shared" si="5"/>
        <v>0</v>
      </c>
      <c r="K54" s="69">
        <f t="shared" si="5"/>
        <v>0</v>
      </c>
      <c r="L54" s="69">
        <f t="shared" si="5"/>
        <v>0</v>
      </c>
      <c r="M54" s="69">
        <f t="shared" si="5"/>
        <v>0</v>
      </c>
      <c r="N54" s="69">
        <f t="shared" si="5"/>
        <v>1</v>
      </c>
    </row>
    <row r="56" spans="1:14" ht="90">
      <c r="A56" s="146" t="s">
        <v>132</v>
      </c>
      <c r="B56" s="29" t="s">
        <v>46</v>
      </c>
      <c r="C56" s="146" t="s">
        <v>133</v>
      </c>
      <c r="D56" s="153" t="s">
        <v>48</v>
      </c>
      <c r="E56" s="154" t="s">
        <v>126</v>
      </c>
      <c r="F56" s="154" t="s">
        <v>50</v>
      </c>
      <c r="G56" s="167" t="s">
        <v>93</v>
      </c>
      <c r="H56" s="149" t="s">
        <v>51</v>
      </c>
      <c r="I56" s="150" t="s">
        <v>52</v>
      </c>
      <c r="J56" s="146" t="s">
        <v>53</v>
      </c>
      <c r="K56" s="146" t="s">
        <v>54</v>
      </c>
      <c r="L56" s="146" t="s">
        <v>55</v>
      </c>
      <c r="M56" s="146" t="s">
        <v>56</v>
      </c>
      <c r="N56" s="146" t="s">
        <v>134</v>
      </c>
    </row>
    <row r="57" spans="1:14" ht="15.75">
      <c r="A57" s="43" t="s">
        <v>57</v>
      </c>
      <c r="B57" s="38"/>
      <c r="C57" s="166" t="s">
        <v>147</v>
      </c>
      <c r="D57" s="151"/>
      <c r="E57" s="79"/>
      <c r="F57" s="79"/>
      <c r="G57" s="79"/>
      <c r="H57" s="152"/>
      <c r="I57" s="42"/>
      <c r="J57" s="38"/>
      <c r="K57" s="38"/>
      <c r="L57" s="43"/>
      <c r="M57" s="43"/>
      <c r="N57" s="43"/>
    </row>
    <row r="58" spans="1:14">
      <c r="A58" s="52" t="s">
        <v>23</v>
      </c>
      <c r="B58" s="46" t="s">
        <v>58</v>
      </c>
      <c r="C58" s="29">
        <v>7</v>
      </c>
      <c r="D58" s="153">
        <v>4</v>
      </c>
      <c r="E58" s="80">
        <v>4</v>
      </c>
      <c r="F58" s="80">
        <v>0</v>
      </c>
      <c r="G58" s="80"/>
      <c r="H58" s="145">
        <v>3</v>
      </c>
      <c r="I58" s="51">
        <v>2</v>
      </c>
      <c r="J58" s="46">
        <v>1</v>
      </c>
      <c r="K58" s="46"/>
      <c r="L58" s="46"/>
      <c r="M58" s="46"/>
      <c r="N58" s="46"/>
    </row>
    <row r="59" spans="1:14" ht="30">
      <c r="A59" s="157" t="s">
        <v>148</v>
      </c>
      <c r="B59" s="29" t="s">
        <v>60</v>
      </c>
      <c r="C59" s="29">
        <v>1</v>
      </c>
      <c r="D59" s="153"/>
      <c r="E59" s="80"/>
      <c r="F59" s="80"/>
      <c r="G59" s="80">
        <v>1</v>
      </c>
      <c r="H59" s="145"/>
      <c r="I59" s="51"/>
      <c r="J59" s="46"/>
      <c r="K59" s="46"/>
      <c r="L59" s="46"/>
      <c r="M59" s="46"/>
      <c r="N59" s="46"/>
    </row>
    <row r="60" spans="1:14" ht="15.75">
      <c r="A60" s="43" t="s">
        <v>61</v>
      </c>
      <c r="B60" s="46"/>
      <c r="C60" s="38"/>
      <c r="D60" s="151"/>
      <c r="E60" s="81"/>
      <c r="F60" s="81"/>
      <c r="G60" s="81"/>
      <c r="H60" s="152"/>
      <c r="I60" s="56"/>
      <c r="J60" s="54"/>
      <c r="K60" s="54"/>
      <c r="L60" s="54"/>
      <c r="M60" s="54"/>
      <c r="N60" s="54"/>
    </row>
    <row r="61" spans="1:14">
      <c r="A61" s="52" t="s">
        <v>23</v>
      </c>
      <c r="B61" s="46" t="s">
        <v>58</v>
      </c>
      <c r="C61" s="29">
        <v>7</v>
      </c>
      <c r="D61" s="153">
        <v>6</v>
      </c>
      <c r="E61" s="80">
        <v>6</v>
      </c>
      <c r="F61" s="80">
        <v>0</v>
      </c>
      <c r="G61" s="80"/>
      <c r="H61" s="145">
        <v>1</v>
      </c>
      <c r="I61" s="51">
        <v>1</v>
      </c>
      <c r="J61" s="46"/>
      <c r="K61" s="46"/>
      <c r="L61" s="46"/>
      <c r="M61" s="46"/>
      <c r="N61" s="46"/>
    </row>
    <row r="62" spans="1:14" ht="30">
      <c r="A62" s="157" t="s">
        <v>149</v>
      </c>
      <c r="B62" s="46" t="s">
        <v>60</v>
      </c>
      <c r="C62" s="29">
        <v>3</v>
      </c>
      <c r="D62" s="153">
        <v>2</v>
      </c>
      <c r="E62" s="80">
        <v>2</v>
      </c>
      <c r="F62" s="80">
        <v>0</v>
      </c>
      <c r="G62" s="80">
        <v>1</v>
      </c>
      <c r="H62" s="145"/>
      <c r="I62" s="51"/>
      <c r="J62" s="46"/>
      <c r="K62" s="46"/>
      <c r="L62" s="46"/>
      <c r="M62" s="46"/>
      <c r="N62" s="46"/>
    </row>
    <row r="63" spans="1:14">
      <c r="A63" s="3"/>
      <c r="B63" s="6"/>
      <c r="C63" s="69">
        <f>SUM(C58:C62)</f>
        <v>18</v>
      </c>
      <c r="D63" s="69">
        <f t="shared" ref="D63:N63" si="6">SUM(D58:D62)</f>
        <v>12</v>
      </c>
      <c r="E63" s="69">
        <f t="shared" si="6"/>
        <v>12</v>
      </c>
      <c r="F63" s="69">
        <f t="shared" si="6"/>
        <v>0</v>
      </c>
      <c r="G63" s="69">
        <f t="shared" si="6"/>
        <v>2</v>
      </c>
      <c r="H63" s="69">
        <f t="shared" si="6"/>
        <v>4</v>
      </c>
      <c r="I63" s="69">
        <f t="shared" si="6"/>
        <v>3</v>
      </c>
      <c r="J63" s="69">
        <f t="shared" si="6"/>
        <v>1</v>
      </c>
      <c r="K63" s="69">
        <f t="shared" si="6"/>
        <v>0</v>
      </c>
      <c r="L63" s="69">
        <f t="shared" si="6"/>
        <v>0</v>
      </c>
      <c r="M63" s="69">
        <f t="shared" si="6"/>
        <v>0</v>
      </c>
      <c r="N63" s="69">
        <f t="shared" si="6"/>
        <v>0</v>
      </c>
    </row>
    <row r="65" spans="1:15" ht="90">
      <c r="A65" s="146" t="s">
        <v>132</v>
      </c>
      <c r="B65" s="29" t="s">
        <v>46</v>
      </c>
      <c r="C65" s="29" t="s">
        <v>133</v>
      </c>
      <c r="D65" s="153" t="s">
        <v>48</v>
      </c>
      <c r="E65" s="154" t="s">
        <v>129</v>
      </c>
      <c r="F65" s="154" t="s">
        <v>50</v>
      </c>
      <c r="G65" s="167" t="s">
        <v>92</v>
      </c>
      <c r="H65" s="167" t="s">
        <v>93</v>
      </c>
      <c r="I65" s="149" t="s">
        <v>51</v>
      </c>
      <c r="J65" s="150" t="s">
        <v>52</v>
      </c>
      <c r="K65" s="146" t="s">
        <v>53</v>
      </c>
      <c r="L65" s="146" t="s">
        <v>54</v>
      </c>
      <c r="M65" s="146" t="s">
        <v>55</v>
      </c>
      <c r="N65" s="146" t="s">
        <v>56</v>
      </c>
      <c r="O65" s="146" t="s">
        <v>134</v>
      </c>
    </row>
    <row r="66" spans="1:15" ht="15.75">
      <c r="A66" s="43" t="s">
        <v>57</v>
      </c>
      <c r="B66" s="38"/>
      <c r="C66" s="166" t="s">
        <v>150</v>
      </c>
      <c r="D66" s="151"/>
      <c r="E66" s="79"/>
      <c r="F66" s="79"/>
      <c r="G66" s="79"/>
      <c r="H66" s="79"/>
      <c r="I66" s="152"/>
      <c r="J66" s="42"/>
      <c r="K66" s="38"/>
      <c r="L66" s="38"/>
      <c r="M66" s="43"/>
      <c r="N66" s="43"/>
      <c r="O66" s="43"/>
    </row>
    <row r="67" spans="1:15">
      <c r="A67" s="52" t="s">
        <v>23</v>
      </c>
      <c r="B67" s="46" t="s">
        <v>58</v>
      </c>
      <c r="C67" s="29">
        <v>14</v>
      </c>
      <c r="D67" s="153">
        <v>10</v>
      </c>
      <c r="E67" s="80">
        <v>10</v>
      </c>
      <c r="F67" s="80"/>
      <c r="G67" s="80"/>
      <c r="H67" s="80"/>
      <c r="I67" s="145">
        <v>4</v>
      </c>
      <c r="J67" s="51">
        <v>3</v>
      </c>
      <c r="K67" s="46">
        <v>1</v>
      </c>
      <c r="L67" s="46"/>
      <c r="M67" s="46"/>
      <c r="N67" s="46"/>
      <c r="O67" s="46"/>
    </row>
    <row r="68" spans="1:15" ht="30">
      <c r="A68" s="157" t="s">
        <v>151</v>
      </c>
      <c r="B68" s="29" t="s">
        <v>60</v>
      </c>
      <c r="C68" s="29">
        <v>5</v>
      </c>
      <c r="D68" s="153">
        <v>0</v>
      </c>
      <c r="E68" s="80"/>
      <c r="F68" s="80"/>
      <c r="G68" s="80">
        <v>4</v>
      </c>
      <c r="H68" s="80">
        <v>1</v>
      </c>
      <c r="I68" s="145"/>
      <c r="J68" s="51"/>
      <c r="K68" s="46"/>
      <c r="L68" s="46"/>
      <c r="M68" s="46"/>
      <c r="N68" s="46"/>
      <c r="O68" s="46"/>
    </row>
    <row r="69" spans="1:15" ht="15.75">
      <c r="A69" s="43" t="s">
        <v>61</v>
      </c>
      <c r="B69" s="46"/>
      <c r="C69" s="38"/>
      <c r="D69" s="151"/>
      <c r="E69" s="81"/>
      <c r="F69" s="81"/>
      <c r="G69" s="81"/>
      <c r="H69" s="81"/>
      <c r="I69" s="152"/>
      <c r="J69" s="56"/>
      <c r="K69" s="54"/>
      <c r="L69" s="54"/>
      <c r="M69" s="54"/>
      <c r="N69" s="54"/>
      <c r="O69" s="54"/>
    </row>
    <row r="70" spans="1:15">
      <c r="A70" s="52" t="s">
        <v>23</v>
      </c>
      <c r="B70" s="46" t="s">
        <v>58</v>
      </c>
      <c r="C70" s="29">
        <v>5</v>
      </c>
      <c r="D70" s="153">
        <v>5</v>
      </c>
      <c r="E70" s="80">
        <v>5</v>
      </c>
      <c r="F70" s="80"/>
      <c r="G70" s="80"/>
      <c r="H70" s="80"/>
      <c r="I70" s="145"/>
      <c r="J70" s="51"/>
      <c r="K70" s="46"/>
      <c r="L70" s="46"/>
      <c r="M70" s="46"/>
      <c r="N70" s="46"/>
      <c r="O70" s="46"/>
    </row>
    <row r="71" spans="1:15" ht="30">
      <c r="A71" s="157" t="s">
        <v>152</v>
      </c>
      <c r="B71" s="29" t="s">
        <v>60</v>
      </c>
      <c r="C71" s="29">
        <v>0</v>
      </c>
      <c r="D71" s="153">
        <v>0</v>
      </c>
      <c r="E71" s="80">
        <v>0</v>
      </c>
      <c r="F71" s="80">
        <v>0</v>
      </c>
      <c r="G71" s="80"/>
      <c r="H71" s="80">
        <v>0</v>
      </c>
      <c r="I71" s="145">
        <v>0</v>
      </c>
      <c r="J71" s="51"/>
      <c r="K71" s="46"/>
      <c r="L71" s="46"/>
      <c r="M71" s="46"/>
      <c r="N71" s="46"/>
      <c r="O71" s="46"/>
    </row>
    <row r="72" spans="1:15">
      <c r="A72" s="3"/>
      <c r="B72" s="6"/>
      <c r="C72" s="69">
        <f>SUM(C67:C71)</f>
        <v>24</v>
      </c>
      <c r="D72" s="69">
        <f t="shared" ref="D72:O72" si="7">SUM(D67:D71)</f>
        <v>15</v>
      </c>
      <c r="E72" s="69">
        <f t="shared" si="7"/>
        <v>15</v>
      </c>
      <c r="F72" s="69">
        <f t="shared" si="7"/>
        <v>0</v>
      </c>
      <c r="G72" s="69">
        <f t="shared" si="7"/>
        <v>4</v>
      </c>
      <c r="H72" s="69">
        <f t="shared" si="7"/>
        <v>1</v>
      </c>
      <c r="I72" s="69">
        <f t="shared" si="7"/>
        <v>4</v>
      </c>
      <c r="J72" s="69">
        <f t="shared" si="7"/>
        <v>3</v>
      </c>
      <c r="K72" s="69">
        <f t="shared" si="7"/>
        <v>1</v>
      </c>
      <c r="L72" s="69">
        <f t="shared" si="7"/>
        <v>0</v>
      </c>
      <c r="M72" s="69">
        <f t="shared" si="7"/>
        <v>0</v>
      </c>
      <c r="N72" s="69">
        <f t="shared" si="7"/>
        <v>0</v>
      </c>
      <c r="O72" s="69">
        <f t="shared" si="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4CA9-A839-4C3A-8C42-C51E1FEAE4B0}">
  <dimension ref="A1:D85"/>
  <sheetViews>
    <sheetView workbookViewId="0">
      <selection activeCell="G17" sqref="G17"/>
    </sheetView>
  </sheetViews>
  <sheetFormatPr defaultRowHeight="15"/>
  <cols>
    <col min="1" max="1" width="27.85546875" customWidth="1"/>
    <col min="2" max="2" width="10.140625" customWidth="1"/>
    <col min="3" max="3" width="11.140625" customWidth="1"/>
    <col min="4" max="4" width="10.7109375" customWidth="1"/>
  </cols>
  <sheetData>
    <row r="1" spans="1:4" ht="15.75">
      <c r="A1" s="168" t="s">
        <v>153</v>
      </c>
      <c r="B1" s="169"/>
      <c r="C1" s="169"/>
      <c r="D1" s="168"/>
    </row>
    <row r="2" spans="1:4">
      <c r="A2" s="170" t="s">
        <v>30</v>
      </c>
      <c r="B2" s="171" t="s">
        <v>58</v>
      </c>
      <c r="C2" s="171" t="s">
        <v>60</v>
      </c>
      <c r="D2" s="171" t="s">
        <v>154</v>
      </c>
    </row>
    <row r="3" spans="1:4">
      <c r="A3" s="171" t="s">
        <v>38</v>
      </c>
      <c r="B3" s="172">
        <v>0</v>
      </c>
      <c r="C3" s="172">
        <v>3</v>
      </c>
      <c r="D3" s="171">
        <f>SUM(B3:C3)</f>
        <v>3</v>
      </c>
    </row>
    <row r="4" spans="1:4">
      <c r="A4" s="171" t="s">
        <v>39</v>
      </c>
      <c r="B4" s="172">
        <v>0</v>
      </c>
      <c r="C4" s="172">
        <v>2</v>
      </c>
      <c r="D4" s="171">
        <f t="shared" ref="D4:D5" si="0">SUM(B4:C4)</f>
        <v>2</v>
      </c>
    </row>
    <row r="5" spans="1:4">
      <c r="A5" s="171" t="s">
        <v>155</v>
      </c>
      <c r="B5" s="172">
        <f>SUM(B3:B4)</f>
        <v>0</v>
      </c>
      <c r="C5" s="172">
        <f>SUM(C3:C4)</f>
        <v>5</v>
      </c>
      <c r="D5" s="171">
        <f t="shared" si="0"/>
        <v>5</v>
      </c>
    </row>
    <row r="6" spans="1:4">
      <c r="A6" s="173" t="s">
        <v>22</v>
      </c>
      <c r="B6" s="171" t="s">
        <v>58</v>
      </c>
      <c r="C6" s="171" t="s">
        <v>60</v>
      </c>
      <c r="D6" s="171" t="s">
        <v>154</v>
      </c>
    </row>
    <row r="7" spans="1:4">
      <c r="A7" s="171" t="s">
        <v>23</v>
      </c>
      <c r="B7" s="172">
        <v>1</v>
      </c>
      <c r="C7" s="172">
        <v>16</v>
      </c>
      <c r="D7" s="171">
        <f>SUM(B7:C7)</f>
        <v>17</v>
      </c>
    </row>
    <row r="8" spans="1:4">
      <c r="A8" s="174" t="s">
        <v>8</v>
      </c>
      <c r="B8" s="171" t="s">
        <v>58</v>
      </c>
      <c r="C8" s="171" t="s">
        <v>60</v>
      </c>
      <c r="D8" s="171" t="s">
        <v>154</v>
      </c>
    </row>
    <row r="9" spans="1:4">
      <c r="A9" s="171" t="s">
        <v>14</v>
      </c>
      <c r="B9" s="172">
        <v>0</v>
      </c>
      <c r="C9" s="172">
        <v>0</v>
      </c>
      <c r="D9" s="171">
        <f>SUM(B9:C9)</f>
        <v>0</v>
      </c>
    </row>
    <row r="10" spans="1:4">
      <c r="A10" s="144" t="s">
        <v>156</v>
      </c>
      <c r="B10" s="144">
        <f>SUM(B5,B7,B9)</f>
        <v>1</v>
      </c>
      <c r="C10" s="144">
        <f t="shared" ref="C10:D10" si="1">SUM(C5,C7,C9)</f>
        <v>21</v>
      </c>
      <c r="D10" s="144">
        <f t="shared" si="1"/>
        <v>22</v>
      </c>
    </row>
    <row r="11" spans="1:4">
      <c r="A11" s="68"/>
      <c r="B11" s="68"/>
      <c r="C11" s="68"/>
      <c r="D11" s="68"/>
    </row>
    <row r="12" spans="1:4">
      <c r="A12" s="143"/>
      <c r="D12" s="143"/>
    </row>
    <row r="13" spans="1:4" ht="15.75">
      <c r="A13" s="168" t="s">
        <v>157</v>
      </c>
      <c r="D13" s="143"/>
    </row>
    <row r="14" spans="1:4">
      <c r="A14" s="170" t="s">
        <v>30</v>
      </c>
      <c r="B14" s="171" t="s">
        <v>58</v>
      </c>
      <c r="C14" s="171" t="s">
        <v>60</v>
      </c>
      <c r="D14" s="171" t="s">
        <v>154</v>
      </c>
    </row>
    <row r="15" spans="1:4">
      <c r="A15" s="171" t="s">
        <v>38</v>
      </c>
      <c r="B15" s="172">
        <v>0</v>
      </c>
      <c r="C15" s="172">
        <v>3</v>
      </c>
      <c r="D15" s="171">
        <f>SUM(B15:C15)</f>
        <v>3</v>
      </c>
    </row>
    <row r="16" spans="1:4">
      <c r="A16" s="171" t="s">
        <v>39</v>
      </c>
      <c r="B16" s="172">
        <v>0</v>
      </c>
      <c r="C16" s="172">
        <v>3</v>
      </c>
      <c r="D16" s="171">
        <f>SUM(B16:C16)</f>
        <v>3</v>
      </c>
    </row>
    <row r="17" spans="1:4">
      <c r="A17" s="171" t="s">
        <v>155</v>
      </c>
      <c r="B17" s="171">
        <f>SUM(B15:B16)</f>
        <v>0</v>
      </c>
      <c r="C17" s="171">
        <f t="shared" ref="C17:D17" si="2">SUM(C15:C16)</f>
        <v>6</v>
      </c>
      <c r="D17" s="171">
        <f t="shared" si="2"/>
        <v>6</v>
      </c>
    </row>
    <row r="18" spans="1:4">
      <c r="A18" s="173" t="s">
        <v>22</v>
      </c>
      <c r="B18" s="171" t="s">
        <v>58</v>
      </c>
      <c r="C18" s="171" t="s">
        <v>60</v>
      </c>
      <c r="D18" s="171" t="s">
        <v>154</v>
      </c>
    </row>
    <row r="19" spans="1:4">
      <c r="A19" s="171" t="s">
        <v>23</v>
      </c>
      <c r="B19" s="172">
        <v>0</v>
      </c>
      <c r="C19" s="172">
        <v>5</v>
      </c>
      <c r="D19" s="171">
        <f>SUM(B19:C19)</f>
        <v>5</v>
      </c>
    </row>
    <row r="20" spans="1:4">
      <c r="A20" s="174" t="s">
        <v>8</v>
      </c>
      <c r="B20" s="171" t="s">
        <v>58</v>
      </c>
      <c r="C20" s="171" t="s">
        <v>60</v>
      </c>
      <c r="D20" s="171" t="s">
        <v>154</v>
      </c>
    </row>
    <row r="21" spans="1:4">
      <c r="A21" s="171" t="s">
        <v>14</v>
      </c>
      <c r="B21" s="172">
        <v>0</v>
      </c>
      <c r="C21" s="172">
        <v>0</v>
      </c>
      <c r="D21" s="171">
        <f>SUM(B21:C21)</f>
        <v>0</v>
      </c>
    </row>
    <row r="22" spans="1:4">
      <c r="A22" s="144" t="s">
        <v>156</v>
      </c>
      <c r="B22" s="144">
        <f>SUM(B17,B19,B21)</f>
        <v>0</v>
      </c>
      <c r="C22" s="144">
        <f t="shared" ref="C22:D22" si="3">SUM(C17,C19,C21)</f>
        <v>11</v>
      </c>
      <c r="D22" s="144">
        <f t="shared" si="3"/>
        <v>11</v>
      </c>
    </row>
    <row r="23" spans="1:4">
      <c r="A23" s="143"/>
      <c r="D23" s="143"/>
    </row>
    <row r="24" spans="1:4">
      <c r="A24" s="143"/>
      <c r="D24" s="143"/>
    </row>
    <row r="25" spans="1:4" ht="15.75">
      <c r="A25" s="168" t="s">
        <v>158</v>
      </c>
      <c r="D25" s="143"/>
    </row>
    <row r="26" spans="1:4">
      <c r="A26" s="170" t="s">
        <v>30</v>
      </c>
      <c r="B26" s="171" t="s">
        <v>58</v>
      </c>
      <c r="C26" s="171" t="s">
        <v>60</v>
      </c>
      <c r="D26" s="171" t="s">
        <v>154</v>
      </c>
    </row>
    <row r="27" spans="1:4">
      <c r="A27" s="171" t="s">
        <v>38</v>
      </c>
      <c r="B27" s="172">
        <v>0</v>
      </c>
      <c r="C27" s="172">
        <v>0</v>
      </c>
      <c r="D27" s="171">
        <f>SUM(B27:C27)</f>
        <v>0</v>
      </c>
    </row>
    <row r="28" spans="1:4">
      <c r="A28" s="171" t="s">
        <v>39</v>
      </c>
      <c r="B28" s="172">
        <v>0</v>
      </c>
      <c r="C28" s="172">
        <v>1</v>
      </c>
      <c r="D28" s="171">
        <f>SUM(B28:C28)</f>
        <v>1</v>
      </c>
    </row>
    <row r="29" spans="1:4">
      <c r="A29" s="171" t="s">
        <v>155</v>
      </c>
      <c r="B29" s="171">
        <f>SUM(B27:B28)</f>
        <v>0</v>
      </c>
      <c r="C29" s="171">
        <f t="shared" ref="C29:D29" si="4">SUM(C27:C28)</f>
        <v>1</v>
      </c>
      <c r="D29" s="171">
        <f t="shared" si="4"/>
        <v>1</v>
      </c>
    </row>
    <row r="30" spans="1:4">
      <c r="A30" s="173" t="s">
        <v>22</v>
      </c>
      <c r="B30" s="171" t="s">
        <v>58</v>
      </c>
      <c r="C30" s="171" t="s">
        <v>60</v>
      </c>
      <c r="D30" s="171" t="s">
        <v>154</v>
      </c>
    </row>
    <row r="31" spans="1:4">
      <c r="A31" s="171" t="s">
        <v>23</v>
      </c>
      <c r="B31" s="172">
        <v>0</v>
      </c>
      <c r="C31" s="172">
        <v>5</v>
      </c>
      <c r="D31" s="171">
        <f>SUM(B31:C31)</f>
        <v>5</v>
      </c>
    </row>
    <row r="32" spans="1:4">
      <c r="A32" s="174" t="s">
        <v>8</v>
      </c>
      <c r="B32" s="171" t="s">
        <v>58</v>
      </c>
      <c r="C32" s="171" t="s">
        <v>60</v>
      </c>
      <c r="D32" s="171" t="s">
        <v>154</v>
      </c>
    </row>
    <row r="33" spans="1:4">
      <c r="A33" s="171" t="s">
        <v>14</v>
      </c>
      <c r="B33" s="172">
        <v>0</v>
      </c>
      <c r="C33" s="172">
        <v>0</v>
      </c>
      <c r="D33" s="171">
        <f>SUM(B33:C33)</f>
        <v>0</v>
      </c>
    </row>
    <row r="34" spans="1:4">
      <c r="A34" s="144" t="s">
        <v>156</v>
      </c>
      <c r="B34" s="144">
        <f>SUM(B29,B31,B33)</f>
        <v>0</v>
      </c>
      <c r="C34" s="144">
        <f t="shared" ref="C34:D34" si="5">SUM(C29,C31,C33)</f>
        <v>6</v>
      </c>
      <c r="D34" s="144">
        <f t="shared" si="5"/>
        <v>6</v>
      </c>
    </row>
    <row r="35" spans="1:4">
      <c r="A35" s="143"/>
      <c r="D35" s="143"/>
    </row>
    <row r="36" spans="1:4">
      <c r="A36" s="143"/>
      <c r="D36" s="143"/>
    </row>
    <row r="37" spans="1:4" ht="15.75">
      <c r="A37" s="168" t="s">
        <v>159</v>
      </c>
      <c r="D37" s="143"/>
    </row>
    <row r="38" spans="1:4">
      <c r="A38" s="170" t="s">
        <v>30</v>
      </c>
      <c r="B38" s="171" t="s">
        <v>58</v>
      </c>
      <c r="C38" s="171" t="s">
        <v>60</v>
      </c>
      <c r="D38" s="171" t="s">
        <v>154</v>
      </c>
    </row>
    <row r="39" spans="1:4">
      <c r="A39" s="171" t="s">
        <v>38</v>
      </c>
      <c r="B39" s="172">
        <v>1</v>
      </c>
      <c r="C39" s="172">
        <v>6</v>
      </c>
      <c r="D39" s="171">
        <f>SUM(B39:C39)</f>
        <v>7</v>
      </c>
    </row>
    <row r="40" spans="1:4">
      <c r="A40" s="171" t="s">
        <v>39</v>
      </c>
      <c r="B40" s="172">
        <v>0</v>
      </c>
      <c r="C40" s="172">
        <v>2</v>
      </c>
      <c r="D40" s="171">
        <f>SUM(B40:C40)</f>
        <v>2</v>
      </c>
    </row>
    <row r="41" spans="1:4">
      <c r="A41" s="171" t="s">
        <v>155</v>
      </c>
      <c r="B41" s="171">
        <f>SUM(B39:B40)</f>
        <v>1</v>
      </c>
      <c r="C41" s="171">
        <f t="shared" ref="C41:D41" si="6">SUM(C39:C40)</f>
        <v>8</v>
      </c>
      <c r="D41" s="171">
        <f t="shared" si="6"/>
        <v>9</v>
      </c>
    </row>
    <row r="42" spans="1:4">
      <c r="A42" s="173" t="s">
        <v>22</v>
      </c>
      <c r="B42" s="171" t="s">
        <v>58</v>
      </c>
      <c r="C42" s="171" t="s">
        <v>60</v>
      </c>
      <c r="D42" s="171" t="s">
        <v>154</v>
      </c>
    </row>
    <row r="43" spans="1:4">
      <c r="A43" s="171" t="s">
        <v>23</v>
      </c>
      <c r="B43" s="172">
        <v>0</v>
      </c>
      <c r="C43" s="172">
        <v>4</v>
      </c>
      <c r="D43" s="171">
        <f>SUM(B43:C43)</f>
        <v>4</v>
      </c>
    </row>
    <row r="44" spans="1:4">
      <c r="A44" s="174" t="s">
        <v>8</v>
      </c>
      <c r="B44" s="171" t="s">
        <v>58</v>
      </c>
      <c r="C44" s="171" t="s">
        <v>60</v>
      </c>
      <c r="D44" s="171" t="s">
        <v>154</v>
      </c>
    </row>
    <row r="45" spans="1:4">
      <c r="A45" s="171" t="s">
        <v>14</v>
      </c>
      <c r="B45" s="172">
        <v>0</v>
      </c>
      <c r="C45" s="172">
        <v>0</v>
      </c>
      <c r="D45" s="171">
        <f>SUM(B45:C45)</f>
        <v>0</v>
      </c>
    </row>
    <row r="46" spans="1:4">
      <c r="A46" s="144" t="s">
        <v>156</v>
      </c>
      <c r="B46" s="144">
        <f>SUM(B41,B43,B45)</f>
        <v>1</v>
      </c>
      <c r="C46" s="144">
        <f t="shared" ref="C46:D46" si="7">SUM(C41,C43,C45)</f>
        <v>12</v>
      </c>
      <c r="D46" s="144">
        <f t="shared" si="7"/>
        <v>13</v>
      </c>
    </row>
    <row r="47" spans="1:4">
      <c r="A47" s="143"/>
      <c r="D47" s="143"/>
    </row>
    <row r="48" spans="1:4">
      <c r="A48" s="143"/>
      <c r="D48" s="143"/>
    </row>
    <row r="49" spans="1:4">
      <c r="A49" s="143"/>
      <c r="D49" s="143"/>
    </row>
    <row r="50" spans="1:4" ht="15.75">
      <c r="A50" s="168" t="s">
        <v>160</v>
      </c>
      <c r="D50" s="143"/>
    </row>
    <row r="51" spans="1:4">
      <c r="A51" s="170" t="s">
        <v>30</v>
      </c>
      <c r="B51" s="171" t="s">
        <v>58</v>
      </c>
      <c r="C51" s="171" t="s">
        <v>60</v>
      </c>
      <c r="D51" s="171" t="s">
        <v>154</v>
      </c>
    </row>
    <row r="52" spans="1:4">
      <c r="A52" s="171" t="s">
        <v>38</v>
      </c>
      <c r="B52" s="172">
        <v>2</v>
      </c>
      <c r="C52" s="172">
        <v>8</v>
      </c>
      <c r="D52" s="171">
        <f>SUM(B52:C52)</f>
        <v>10</v>
      </c>
    </row>
    <row r="53" spans="1:4">
      <c r="A53" s="171" t="s">
        <v>39</v>
      </c>
      <c r="B53" s="172">
        <v>1</v>
      </c>
      <c r="C53" s="172">
        <v>3</v>
      </c>
      <c r="D53" s="171">
        <f>SUM(B53:C53)</f>
        <v>4</v>
      </c>
    </row>
    <row r="54" spans="1:4">
      <c r="A54" s="171" t="s">
        <v>155</v>
      </c>
      <c r="B54" s="171">
        <f>SUM(B52:B53)</f>
        <v>3</v>
      </c>
      <c r="C54" s="171">
        <f t="shared" ref="C54:D54" si="8">SUM(C52:C53)</f>
        <v>11</v>
      </c>
      <c r="D54" s="171">
        <f t="shared" si="8"/>
        <v>14</v>
      </c>
    </row>
    <row r="55" spans="1:4">
      <c r="A55" s="173" t="s">
        <v>22</v>
      </c>
      <c r="B55" s="171" t="s">
        <v>58</v>
      </c>
      <c r="C55" s="171" t="s">
        <v>60</v>
      </c>
      <c r="D55" s="171" t="s">
        <v>154</v>
      </c>
    </row>
    <row r="56" spans="1:4">
      <c r="A56" s="171" t="s">
        <v>23</v>
      </c>
      <c r="B56" s="172">
        <v>2</v>
      </c>
      <c r="C56" s="172">
        <v>9</v>
      </c>
      <c r="D56" s="171">
        <f>SUM(B56:C56)</f>
        <v>11</v>
      </c>
    </row>
    <row r="57" spans="1:4">
      <c r="A57" s="174" t="s">
        <v>8</v>
      </c>
      <c r="B57" s="171" t="s">
        <v>58</v>
      </c>
      <c r="C57" s="171" t="s">
        <v>60</v>
      </c>
      <c r="D57" s="171" t="s">
        <v>154</v>
      </c>
    </row>
    <row r="58" spans="1:4">
      <c r="A58" s="171" t="s">
        <v>14</v>
      </c>
      <c r="B58" s="172">
        <v>4</v>
      </c>
      <c r="C58" s="172">
        <v>2</v>
      </c>
      <c r="D58" s="171">
        <f>SUM(B58:C58)</f>
        <v>6</v>
      </c>
    </row>
    <row r="59" spans="1:4">
      <c r="A59" s="144" t="s">
        <v>156</v>
      </c>
      <c r="B59" s="144">
        <f>SUM(B54,B56,B58)</f>
        <v>9</v>
      </c>
      <c r="C59" s="144">
        <f t="shared" ref="C59:D59" si="9">SUM(C54,C56,C58)</f>
        <v>22</v>
      </c>
      <c r="D59" s="144">
        <f t="shared" si="9"/>
        <v>31</v>
      </c>
    </row>
    <row r="60" spans="1:4">
      <c r="A60" s="143"/>
      <c r="D60" s="143"/>
    </row>
    <row r="61" spans="1:4">
      <c r="A61" s="143"/>
      <c r="D61" s="143"/>
    </row>
    <row r="62" spans="1:4">
      <c r="A62" s="143"/>
      <c r="D62" s="143"/>
    </row>
    <row r="63" spans="1:4" ht="15.75">
      <c r="A63" s="168" t="s">
        <v>161</v>
      </c>
      <c r="D63" s="143"/>
    </row>
    <row r="64" spans="1:4">
      <c r="A64" s="170" t="s">
        <v>30</v>
      </c>
      <c r="B64" s="171" t="s">
        <v>58</v>
      </c>
      <c r="C64" s="171" t="s">
        <v>60</v>
      </c>
      <c r="D64" s="171" t="s">
        <v>154</v>
      </c>
    </row>
    <row r="65" spans="1:4">
      <c r="A65" s="171" t="s">
        <v>38</v>
      </c>
      <c r="B65" s="172">
        <v>5</v>
      </c>
      <c r="C65" s="172">
        <v>3</v>
      </c>
      <c r="D65" s="171">
        <f>SUM(B65:C65)</f>
        <v>8</v>
      </c>
    </row>
    <row r="66" spans="1:4">
      <c r="A66" s="171" t="s">
        <v>39</v>
      </c>
      <c r="B66" s="172">
        <v>1</v>
      </c>
      <c r="C66" s="172">
        <v>3</v>
      </c>
      <c r="D66" s="171">
        <f>SUM(B66:C66)</f>
        <v>4</v>
      </c>
    </row>
    <row r="67" spans="1:4">
      <c r="A67" s="171" t="s">
        <v>155</v>
      </c>
      <c r="B67" s="171">
        <f>SUM(B65:B66)</f>
        <v>6</v>
      </c>
      <c r="C67" s="171">
        <f>SUM(C65:C66)</f>
        <v>6</v>
      </c>
      <c r="D67" s="171">
        <f t="shared" ref="D67" si="10">SUM(D65:D66)</f>
        <v>12</v>
      </c>
    </row>
    <row r="68" spans="1:4">
      <c r="A68" s="173" t="s">
        <v>22</v>
      </c>
      <c r="B68" s="171" t="s">
        <v>58</v>
      </c>
      <c r="C68" s="171" t="s">
        <v>60</v>
      </c>
      <c r="D68" s="171" t="s">
        <v>154</v>
      </c>
    </row>
    <row r="69" spans="1:4">
      <c r="A69" s="171" t="s">
        <v>23</v>
      </c>
      <c r="B69" s="172">
        <v>1</v>
      </c>
      <c r="C69" s="172">
        <v>8</v>
      </c>
      <c r="D69" s="171">
        <f>SUM(B69:C69)</f>
        <v>9</v>
      </c>
    </row>
    <row r="70" spans="1:4">
      <c r="A70" s="174" t="s">
        <v>8</v>
      </c>
      <c r="B70" s="171" t="s">
        <v>58</v>
      </c>
      <c r="C70" s="171" t="s">
        <v>60</v>
      </c>
      <c r="D70" s="171" t="s">
        <v>154</v>
      </c>
    </row>
    <row r="71" spans="1:4">
      <c r="A71" s="171" t="s">
        <v>14</v>
      </c>
      <c r="B71" s="172">
        <v>1</v>
      </c>
      <c r="C71" s="172">
        <v>3</v>
      </c>
      <c r="D71" s="171">
        <f>SUM(B71:C71)</f>
        <v>4</v>
      </c>
    </row>
    <row r="72" spans="1:4">
      <c r="A72" s="144" t="s">
        <v>156</v>
      </c>
      <c r="B72" s="144">
        <f>SUM(B67,B69,B71)</f>
        <v>8</v>
      </c>
      <c r="C72" s="144">
        <f t="shared" ref="C72:D72" si="11">SUM(C67,C69,C71)</f>
        <v>17</v>
      </c>
      <c r="D72" s="144">
        <f t="shared" si="11"/>
        <v>25</v>
      </c>
    </row>
    <row r="73" spans="1:4">
      <c r="A73" s="143"/>
      <c r="D73" s="143"/>
    </row>
    <row r="74" spans="1:4">
      <c r="A74" s="143"/>
      <c r="D74" s="143"/>
    </row>
    <row r="75" spans="1:4">
      <c r="A75" s="143"/>
      <c r="D75" s="143"/>
    </row>
    <row r="76" spans="1:4" ht="15.75">
      <c r="A76" s="168" t="s">
        <v>162</v>
      </c>
      <c r="D76" s="143"/>
    </row>
    <row r="77" spans="1:4">
      <c r="A77" s="170" t="s">
        <v>30</v>
      </c>
      <c r="B77" s="171" t="s">
        <v>58</v>
      </c>
      <c r="C77" s="171" t="s">
        <v>60</v>
      </c>
      <c r="D77" s="171" t="s">
        <v>154</v>
      </c>
    </row>
    <row r="78" spans="1:4">
      <c r="A78" s="171" t="s">
        <v>38</v>
      </c>
      <c r="B78" s="172">
        <v>2</v>
      </c>
      <c r="C78" s="172">
        <v>5</v>
      </c>
      <c r="D78" s="171">
        <f>SUM(B78:C78)</f>
        <v>7</v>
      </c>
    </row>
    <row r="79" spans="1:4">
      <c r="A79" s="171" t="s">
        <v>39</v>
      </c>
      <c r="B79" s="172">
        <v>1</v>
      </c>
      <c r="C79" s="172">
        <v>0</v>
      </c>
      <c r="D79" s="171">
        <f>SUM(B79:C79)</f>
        <v>1</v>
      </c>
    </row>
    <row r="80" spans="1:4">
      <c r="A80" s="171" t="s">
        <v>155</v>
      </c>
      <c r="B80" s="171">
        <f>SUM(B78:B79)</f>
        <v>3</v>
      </c>
      <c r="C80" s="171">
        <f t="shared" ref="C80:D80" si="12">SUM(C78:C79)</f>
        <v>5</v>
      </c>
      <c r="D80" s="171">
        <f t="shared" si="12"/>
        <v>8</v>
      </c>
    </row>
    <row r="81" spans="1:4">
      <c r="A81" s="173" t="s">
        <v>22</v>
      </c>
      <c r="B81" s="171" t="s">
        <v>58</v>
      </c>
      <c r="C81" s="171" t="s">
        <v>60</v>
      </c>
      <c r="D81" s="171" t="s">
        <v>154</v>
      </c>
    </row>
    <row r="82" spans="1:4">
      <c r="A82" s="171" t="s">
        <v>23</v>
      </c>
      <c r="B82" s="172">
        <v>1</v>
      </c>
      <c r="C82" s="172">
        <v>6</v>
      </c>
      <c r="D82" s="171">
        <f>SUM(B82:C82)</f>
        <v>7</v>
      </c>
    </row>
    <row r="83" spans="1:4">
      <c r="A83" s="174" t="s">
        <v>8</v>
      </c>
      <c r="B83" s="171" t="s">
        <v>58</v>
      </c>
      <c r="C83" s="171" t="s">
        <v>60</v>
      </c>
      <c r="D83" s="171" t="s">
        <v>154</v>
      </c>
    </row>
    <row r="84" spans="1:4">
      <c r="A84" s="171" t="s">
        <v>14</v>
      </c>
      <c r="B84" s="172">
        <v>1</v>
      </c>
      <c r="C84" s="172">
        <v>10</v>
      </c>
      <c r="D84" s="171">
        <f>SUM(B84:C84)</f>
        <v>11</v>
      </c>
    </row>
    <row r="85" spans="1:4">
      <c r="A85" s="144" t="s">
        <v>156</v>
      </c>
      <c r="B85" s="144">
        <f>SUM(B80,B82,B84)</f>
        <v>5</v>
      </c>
      <c r="C85" s="144">
        <f t="shared" ref="C85:D85" si="13">SUM(C80,C82,C84)</f>
        <v>21</v>
      </c>
      <c r="D85" s="144">
        <f t="shared" si="13"/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69B6-3645-4A72-B53C-A8692A053B2F}">
  <dimension ref="A1:D91"/>
  <sheetViews>
    <sheetView topLeftCell="A39" workbookViewId="0">
      <selection activeCell="G58" sqref="G58"/>
    </sheetView>
  </sheetViews>
  <sheetFormatPr defaultRowHeight="15"/>
  <cols>
    <col min="1" max="1" width="26.28515625" customWidth="1"/>
    <col min="2" max="2" width="10.140625" customWidth="1"/>
    <col min="3" max="3" width="11" customWidth="1"/>
    <col min="4" max="4" width="12.140625" customWidth="1"/>
  </cols>
  <sheetData>
    <row r="1" spans="1:4" ht="15.75">
      <c r="A1" s="168" t="s">
        <v>164</v>
      </c>
      <c r="D1" s="143"/>
    </row>
    <row r="2" spans="1:4">
      <c r="A2" s="170" t="s">
        <v>30</v>
      </c>
      <c r="B2" s="171" t="s">
        <v>58</v>
      </c>
      <c r="C2" s="171" t="s">
        <v>60</v>
      </c>
      <c r="D2" s="171" t="s">
        <v>154</v>
      </c>
    </row>
    <row r="3" spans="1:4">
      <c r="A3" s="171" t="s">
        <v>38</v>
      </c>
      <c r="B3" s="172">
        <v>0</v>
      </c>
      <c r="C3" s="172">
        <v>55</v>
      </c>
      <c r="D3" s="171">
        <f>SUM(B3:C3)</f>
        <v>55</v>
      </c>
    </row>
    <row r="4" spans="1:4">
      <c r="A4" s="171" t="s">
        <v>39</v>
      </c>
      <c r="B4" s="172">
        <v>0</v>
      </c>
      <c r="C4" s="172">
        <v>19</v>
      </c>
      <c r="D4" s="171">
        <f>SUM(B4:C4)</f>
        <v>19</v>
      </c>
    </row>
    <row r="5" spans="1:4">
      <c r="A5" s="171" t="s">
        <v>155</v>
      </c>
      <c r="B5" s="172">
        <f>SUM(B3:B4)</f>
        <v>0</v>
      </c>
      <c r="C5" s="172">
        <f t="shared" ref="C5:D5" si="0">SUM(C3:C4)</f>
        <v>74</v>
      </c>
      <c r="D5" s="171">
        <f t="shared" si="0"/>
        <v>74</v>
      </c>
    </row>
    <row r="6" spans="1:4">
      <c r="A6" s="173" t="s">
        <v>22</v>
      </c>
      <c r="B6" s="171" t="s">
        <v>58</v>
      </c>
      <c r="C6" s="171" t="s">
        <v>60</v>
      </c>
      <c r="D6" s="171" t="s">
        <v>154</v>
      </c>
    </row>
    <row r="7" spans="1:4">
      <c r="A7" s="171" t="s">
        <v>23</v>
      </c>
      <c r="B7" s="172">
        <v>3</v>
      </c>
      <c r="C7" s="172">
        <v>12</v>
      </c>
      <c r="D7" s="171">
        <f>SUM(B7:C7)</f>
        <v>15</v>
      </c>
    </row>
    <row r="8" spans="1:4">
      <c r="A8" s="174" t="s">
        <v>8</v>
      </c>
      <c r="B8" s="171" t="s">
        <v>58</v>
      </c>
      <c r="C8" s="171" t="s">
        <v>60</v>
      </c>
      <c r="D8" s="171" t="s">
        <v>154</v>
      </c>
    </row>
    <row r="9" spans="1:4">
      <c r="A9" s="171" t="s">
        <v>14</v>
      </c>
      <c r="B9" s="172">
        <v>0</v>
      </c>
      <c r="C9" s="172">
        <v>6</v>
      </c>
      <c r="D9" s="171">
        <f>SUM(B9:C9)</f>
        <v>6</v>
      </c>
    </row>
    <row r="10" spans="1:4">
      <c r="A10" s="144" t="s">
        <v>156</v>
      </c>
      <c r="B10" s="144">
        <f>SUM(B5,B7,B9)</f>
        <v>3</v>
      </c>
      <c r="C10" s="144">
        <f t="shared" ref="C10:D10" si="1">SUM(C5,C7,C9)</f>
        <v>92</v>
      </c>
      <c r="D10" s="144">
        <f t="shared" si="1"/>
        <v>95</v>
      </c>
    </row>
    <row r="11" spans="1:4">
      <c r="A11" s="143"/>
      <c r="D11" s="143"/>
    </row>
    <row r="12" spans="1:4">
      <c r="A12" s="143"/>
      <c r="D12" s="143"/>
    </row>
    <row r="13" spans="1:4" ht="15.75">
      <c r="A13" s="168" t="s">
        <v>165</v>
      </c>
      <c r="D13" s="143"/>
    </row>
    <row r="14" spans="1:4">
      <c r="A14" s="170" t="s">
        <v>30</v>
      </c>
      <c r="B14" s="171" t="s">
        <v>58</v>
      </c>
      <c r="C14" s="171" t="s">
        <v>60</v>
      </c>
      <c r="D14" s="171" t="s">
        <v>154</v>
      </c>
    </row>
    <row r="15" spans="1:4">
      <c r="A15" s="171" t="s">
        <v>38</v>
      </c>
      <c r="B15" s="172">
        <v>0</v>
      </c>
      <c r="C15" s="172">
        <v>65</v>
      </c>
      <c r="D15" s="171">
        <f>SUM(B15:C15)</f>
        <v>65</v>
      </c>
    </row>
    <row r="16" spans="1:4">
      <c r="A16" s="171" t="s">
        <v>39</v>
      </c>
      <c r="B16" s="172">
        <v>1</v>
      </c>
      <c r="C16" s="172">
        <v>16</v>
      </c>
      <c r="D16" s="171">
        <f>SUM(B16:C16)</f>
        <v>17</v>
      </c>
    </row>
    <row r="17" spans="1:4">
      <c r="A17" s="171" t="s">
        <v>155</v>
      </c>
      <c r="B17" s="171">
        <f>SUM(B15:B16)</f>
        <v>1</v>
      </c>
      <c r="C17" s="171">
        <f t="shared" ref="C17:D17" si="2">SUM(C15:C16)</f>
        <v>81</v>
      </c>
      <c r="D17" s="171">
        <f t="shared" si="2"/>
        <v>82</v>
      </c>
    </row>
    <row r="18" spans="1:4">
      <c r="A18" s="173" t="s">
        <v>22</v>
      </c>
      <c r="B18" s="171" t="s">
        <v>58</v>
      </c>
      <c r="C18" s="171" t="s">
        <v>60</v>
      </c>
      <c r="D18" s="171" t="s">
        <v>154</v>
      </c>
    </row>
    <row r="19" spans="1:4">
      <c r="A19" s="171" t="s">
        <v>23</v>
      </c>
      <c r="B19" s="172">
        <v>3</v>
      </c>
      <c r="C19" s="172">
        <v>24</v>
      </c>
      <c r="D19" s="171">
        <f>SUM(B19:C19)</f>
        <v>27</v>
      </c>
    </row>
    <row r="20" spans="1:4">
      <c r="A20" s="174" t="s">
        <v>8</v>
      </c>
      <c r="B20" s="171" t="s">
        <v>58</v>
      </c>
      <c r="C20" s="171" t="s">
        <v>60</v>
      </c>
      <c r="D20" s="171" t="s">
        <v>154</v>
      </c>
    </row>
    <row r="21" spans="1:4">
      <c r="A21" s="171" t="s">
        <v>14</v>
      </c>
      <c r="B21" s="172">
        <v>0</v>
      </c>
      <c r="C21" s="172">
        <v>4</v>
      </c>
      <c r="D21" s="171">
        <f>SUM(B21:C21)</f>
        <v>4</v>
      </c>
    </row>
    <row r="22" spans="1:4">
      <c r="A22" s="144" t="s">
        <v>156</v>
      </c>
      <c r="B22" s="144">
        <f>SUM(B17,B19,B21)</f>
        <v>4</v>
      </c>
      <c r="C22" s="144">
        <f t="shared" ref="C22:D22" si="3">SUM(C17,C19,C21)</f>
        <v>109</v>
      </c>
      <c r="D22" s="144">
        <f t="shared" si="3"/>
        <v>113</v>
      </c>
    </row>
    <row r="23" spans="1:4">
      <c r="A23" s="143"/>
      <c r="D23" s="143"/>
    </row>
    <row r="24" spans="1:4">
      <c r="A24" s="143"/>
      <c r="D24" s="143"/>
    </row>
    <row r="25" spans="1:4" ht="15.75">
      <c r="A25" s="168" t="s">
        <v>166</v>
      </c>
      <c r="B25" s="169"/>
      <c r="C25" s="169"/>
      <c r="D25" s="168"/>
    </row>
    <row r="26" spans="1:4">
      <c r="A26" s="170" t="s">
        <v>30</v>
      </c>
      <c r="B26" s="171" t="s">
        <v>58</v>
      </c>
      <c r="C26" s="171" t="s">
        <v>60</v>
      </c>
      <c r="D26" s="171" t="s">
        <v>154</v>
      </c>
    </row>
    <row r="27" spans="1:4">
      <c r="A27" s="171" t="s">
        <v>38</v>
      </c>
      <c r="B27" s="172">
        <v>0</v>
      </c>
      <c r="C27" s="172">
        <v>60</v>
      </c>
      <c r="D27" s="171">
        <f>SUM(B27:C27)</f>
        <v>60</v>
      </c>
    </row>
    <row r="28" spans="1:4">
      <c r="A28" s="171" t="s">
        <v>39</v>
      </c>
      <c r="B28" s="172">
        <v>0</v>
      </c>
      <c r="C28" s="172">
        <v>14</v>
      </c>
      <c r="D28" s="171">
        <f t="shared" ref="D28:D29" si="4">SUM(B28:C28)</f>
        <v>14</v>
      </c>
    </row>
    <row r="29" spans="1:4">
      <c r="A29" s="171" t="s">
        <v>155</v>
      </c>
      <c r="B29" s="172">
        <f>SUM(B27:B28)</f>
        <v>0</v>
      </c>
      <c r="C29" s="172">
        <f>SUM(C27:C28)</f>
        <v>74</v>
      </c>
      <c r="D29" s="171">
        <f t="shared" si="4"/>
        <v>74</v>
      </c>
    </row>
    <row r="30" spans="1:4">
      <c r="A30" s="173" t="s">
        <v>22</v>
      </c>
      <c r="B30" s="171" t="s">
        <v>58</v>
      </c>
      <c r="C30" s="171" t="s">
        <v>60</v>
      </c>
      <c r="D30" s="171" t="s">
        <v>154</v>
      </c>
    </row>
    <row r="31" spans="1:4">
      <c r="A31" s="171" t="s">
        <v>23</v>
      </c>
      <c r="B31" s="172">
        <v>3</v>
      </c>
      <c r="C31" s="172">
        <v>43</v>
      </c>
      <c r="D31" s="171">
        <f>SUM(B31:C31)</f>
        <v>46</v>
      </c>
    </row>
    <row r="32" spans="1:4">
      <c r="A32" s="174" t="s">
        <v>8</v>
      </c>
      <c r="B32" s="171" t="s">
        <v>58</v>
      </c>
      <c r="C32" s="171" t="s">
        <v>60</v>
      </c>
      <c r="D32" s="171" t="s">
        <v>154</v>
      </c>
    </row>
    <row r="33" spans="1:4">
      <c r="A33" s="171" t="s">
        <v>14</v>
      </c>
      <c r="B33" s="172">
        <v>0</v>
      </c>
      <c r="C33" s="172">
        <v>2</v>
      </c>
      <c r="D33" s="171">
        <f>SUM(B33:C33)</f>
        <v>2</v>
      </c>
    </row>
    <row r="34" spans="1:4">
      <c r="A34" s="144" t="s">
        <v>156</v>
      </c>
      <c r="B34" s="144">
        <f>SUM(B29,B31,B33)</f>
        <v>3</v>
      </c>
      <c r="C34" s="144">
        <f t="shared" ref="C34:D34" si="5">SUM(C29,C31,C33)</f>
        <v>119</v>
      </c>
      <c r="D34" s="144">
        <f t="shared" si="5"/>
        <v>122</v>
      </c>
    </row>
    <row r="35" spans="1:4">
      <c r="A35" s="68"/>
      <c r="B35" s="68"/>
      <c r="C35" s="68"/>
      <c r="D35" s="68"/>
    </row>
    <row r="36" spans="1:4">
      <c r="A36" s="143"/>
      <c r="D36" s="143"/>
    </row>
    <row r="37" spans="1:4">
      <c r="A37" s="143"/>
      <c r="D37" s="143"/>
    </row>
    <row r="38" spans="1:4" ht="15.75">
      <c r="A38" s="168" t="s">
        <v>167</v>
      </c>
      <c r="B38" s="169"/>
      <c r="C38" s="169"/>
      <c r="D38" s="168"/>
    </row>
    <row r="39" spans="1:4">
      <c r="A39" s="170" t="s">
        <v>30</v>
      </c>
      <c r="B39" s="171" t="s">
        <v>58</v>
      </c>
      <c r="C39" s="171" t="s">
        <v>60</v>
      </c>
      <c r="D39" s="171" t="s">
        <v>154</v>
      </c>
    </row>
    <row r="40" spans="1:4">
      <c r="A40" s="171" t="s">
        <v>38</v>
      </c>
      <c r="B40" s="172">
        <v>0</v>
      </c>
      <c r="C40" s="172">
        <v>49</v>
      </c>
      <c r="D40" s="171">
        <f>SUM(B40:C40)</f>
        <v>49</v>
      </c>
    </row>
    <row r="41" spans="1:4">
      <c r="A41" s="171" t="s">
        <v>39</v>
      </c>
      <c r="B41" s="172">
        <v>0</v>
      </c>
      <c r="C41" s="172">
        <v>14</v>
      </c>
      <c r="D41" s="171">
        <f t="shared" ref="D41:D42" si="6">SUM(B41:C41)</f>
        <v>14</v>
      </c>
    </row>
    <row r="42" spans="1:4">
      <c r="A42" s="171" t="s">
        <v>155</v>
      </c>
      <c r="B42" s="172">
        <f>SUM(B40:B41)</f>
        <v>0</v>
      </c>
      <c r="C42" s="172">
        <f>SUM(C40:C41)</f>
        <v>63</v>
      </c>
      <c r="D42" s="171">
        <f t="shared" si="6"/>
        <v>63</v>
      </c>
    </row>
    <row r="43" spans="1:4">
      <c r="A43" s="173" t="s">
        <v>22</v>
      </c>
      <c r="B43" s="171" t="s">
        <v>58</v>
      </c>
      <c r="C43" s="171" t="s">
        <v>60</v>
      </c>
      <c r="D43" s="171" t="s">
        <v>154</v>
      </c>
    </row>
    <row r="44" spans="1:4">
      <c r="A44" s="171" t="s">
        <v>23</v>
      </c>
      <c r="B44" s="172">
        <v>2</v>
      </c>
      <c r="C44" s="172">
        <v>49</v>
      </c>
      <c r="D44" s="171">
        <f>SUM(B44:C44)</f>
        <v>51</v>
      </c>
    </row>
    <row r="45" spans="1:4">
      <c r="A45" s="144" t="s">
        <v>156</v>
      </c>
      <c r="B45" s="144">
        <f>SUM(B42,B44)</f>
        <v>2</v>
      </c>
      <c r="C45" s="144">
        <f t="shared" ref="C45:D45" si="7">SUM(C42,C44)</f>
        <v>112</v>
      </c>
      <c r="D45" s="144">
        <f t="shared" si="7"/>
        <v>114</v>
      </c>
    </row>
    <row r="46" spans="1:4">
      <c r="A46" s="143"/>
      <c r="D46" s="143"/>
    </row>
    <row r="47" spans="1:4">
      <c r="A47" s="143"/>
      <c r="D47" s="143"/>
    </row>
    <row r="48" spans="1:4">
      <c r="A48" s="143"/>
      <c r="D48" s="143"/>
    </row>
    <row r="49" spans="1:4" ht="15.75">
      <c r="A49" s="168" t="s">
        <v>168</v>
      </c>
      <c r="B49" s="169"/>
      <c r="C49" s="169"/>
      <c r="D49" s="168"/>
    </row>
    <row r="50" spans="1:4">
      <c r="A50" s="170" t="s">
        <v>30</v>
      </c>
      <c r="B50" s="171" t="s">
        <v>58</v>
      </c>
      <c r="C50" s="171" t="s">
        <v>60</v>
      </c>
      <c r="D50" s="171" t="s">
        <v>154</v>
      </c>
    </row>
    <row r="51" spans="1:4">
      <c r="A51" s="171" t="s">
        <v>38</v>
      </c>
      <c r="B51" s="172">
        <v>0</v>
      </c>
      <c r="C51" s="172">
        <v>37</v>
      </c>
      <c r="D51" s="171">
        <f>SUM(B51:C51)</f>
        <v>37</v>
      </c>
    </row>
    <row r="52" spans="1:4">
      <c r="A52" s="171" t="s">
        <v>39</v>
      </c>
      <c r="B52" s="172">
        <v>0</v>
      </c>
      <c r="C52" s="172">
        <v>20</v>
      </c>
      <c r="D52" s="171">
        <f t="shared" ref="D52:D53" si="8">SUM(B52:C52)</f>
        <v>20</v>
      </c>
    </row>
    <row r="53" spans="1:4">
      <c r="A53" s="171" t="s">
        <v>155</v>
      </c>
      <c r="B53" s="172">
        <f>SUM(B51:B52)</f>
        <v>0</v>
      </c>
      <c r="C53" s="172">
        <f>SUM(C51:C52)</f>
        <v>57</v>
      </c>
      <c r="D53" s="171">
        <f t="shared" si="8"/>
        <v>57</v>
      </c>
    </row>
    <row r="54" spans="1:4">
      <c r="A54" s="173" t="s">
        <v>22</v>
      </c>
      <c r="B54" s="171" t="s">
        <v>58</v>
      </c>
      <c r="C54" s="171" t="s">
        <v>60</v>
      </c>
      <c r="D54" s="171" t="s">
        <v>154</v>
      </c>
    </row>
    <row r="55" spans="1:4">
      <c r="A55" s="171" t="s">
        <v>23</v>
      </c>
      <c r="B55" s="172">
        <v>1</v>
      </c>
      <c r="C55" s="172">
        <v>49</v>
      </c>
      <c r="D55" s="171">
        <f>SUM(B55:C55)</f>
        <v>50</v>
      </c>
    </row>
    <row r="56" spans="1:4">
      <c r="A56" s="144" t="s">
        <v>156</v>
      </c>
      <c r="B56" s="144">
        <f>SUM(B53,B55)</f>
        <v>1</v>
      </c>
      <c r="C56" s="144">
        <f t="shared" ref="C56:D56" si="9">SUM(C53,C55)</f>
        <v>106</v>
      </c>
      <c r="D56" s="144">
        <f t="shared" si="9"/>
        <v>107</v>
      </c>
    </row>
    <row r="57" spans="1:4">
      <c r="A57" s="143"/>
      <c r="D57" s="143"/>
    </row>
    <row r="58" spans="1:4">
      <c r="A58" s="143"/>
      <c r="D58" s="143"/>
    </row>
    <row r="59" spans="1:4" ht="15.75">
      <c r="A59" s="168" t="s">
        <v>169</v>
      </c>
      <c r="B59" s="169"/>
      <c r="C59" s="169"/>
      <c r="D59" s="168"/>
    </row>
    <row r="60" spans="1:4">
      <c r="A60" s="170" t="s">
        <v>30</v>
      </c>
      <c r="B60" s="171" t="s">
        <v>58</v>
      </c>
      <c r="C60" s="171" t="s">
        <v>60</v>
      </c>
      <c r="D60" s="171" t="s">
        <v>154</v>
      </c>
    </row>
    <row r="61" spans="1:4">
      <c r="A61" s="171" t="s">
        <v>38</v>
      </c>
      <c r="B61" s="172">
        <v>1</v>
      </c>
      <c r="C61" s="172">
        <v>30</v>
      </c>
      <c r="D61" s="171">
        <f>SUM(B61:C61)</f>
        <v>31</v>
      </c>
    </row>
    <row r="62" spans="1:4">
      <c r="A62" s="171" t="s">
        <v>39</v>
      </c>
      <c r="B62" s="172">
        <v>0</v>
      </c>
      <c r="C62" s="172">
        <v>21</v>
      </c>
      <c r="D62" s="171">
        <f t="shared" ref="D62:D63" si="10">SUM(B62:C62)</f>
        <v>21</v>
      </c>
    </row>
    <row r="63" spans="1:4">
      <c r="A63" s="171" t="s">
        <v>155</v>
      </c>
      <c r="B63" s="172">
        <f>SUM(B61:B62)</f>
        <v>1</v>
      </c>
      <c r="C63" s="172">
        <f>SUM(C61:C62)</f>
        <v>51</v>
      </c>
      <c r="D63" s="171">
        <f t="shared" si="10"/>
        <v>52</v>
      </c>
    </row>
    <row r="64" spans="1:4">
      <c r="A64" s="173" t="s">
        <v>22</v>
      </c>
      <c r="B64" s="171" t="s">
        <v>58</v>
      </c>
      <c r="C64" s="171" t="s">
        <v>60</v>
      </c>
      <c r="D64" s="171" t="s">
        <v>154</v>
      </c>
    </row>
    <row r="65" spans="1:4">
      <c r="A65" s="171" t="s">
        <v>23</v>
      </c>
      <c r="B65" s="172">
        <v>2</v>
      </c>
      <c r="C65" s="172">
        <v>43</v>
      </c>
      <c r="D65" s="171">
        <f>SUM(B65:C65)</f>
        <v>45</v>
      </c>
    </row>
    <row r="66" spans="1:4">
      <c r="A66" s="144" t="s">
        <v>156</v>
      </c>
      <c r="B66" s="144">
        <f>SUM(B63,B65)</f>
        <v>3</v>
      </c>
      <c r="C66" s="144">
        <f t="shared" ref="C66:D66" si="11">SUM(C63,C65)</f>
        <v>94</v>
      </c>
      <c r="D66" s="144">
        <f t="shared" si="11"/>
        <v>97</v>
      </c>
    </row>
    <row r="67" spans="1:4">
      <c r="A67" s="143"/>
      <c r="D67" s="143"/>
    </row>
    <row r="68" spans="1:4">
      <c r="A68" s="143"/>
      <c r="D68" s="143"/>
    </row>
    <row r="69" spans="1:4" ht="15.75">
      <c r="A69" s="168" t="s">
        <v>170</v>
      </c>
      <c r="B69" s="169"/>
      <c r="C69" s="169"/>
      <c r="D69" s="168"/>
    </row>
    <row r="70" spans="1:4">
      <c r="A70" s="170" t="s">
        <v>30</v>
      </c>
      <c r="B70" s="171" t="s">
        <v>58</v>
      </c>
      <c r="C70" s="171" t="s">
        <v>60</v>
      </c>
      <c r="D70" s="171" t="s">
        <v>154</v>
      </c>
    </row>
    <row r="71" spans="1:4">
      <c r="A71" s="171" t="s">
        <v>38</v>
      </c>
      <c r="B71" s="172">
        <v>3</v>
      </c>
      <c r="C71" s="172">
        <v>24</v>
      </c>
      <c r="D71" s="171">
        <f>SUM(B71:C71)</f>
        <v>27</v>
      </c>
    </row>
    <row r="72" spans="1:4">
      <c r="A72" s="171" t="s">
        <v>39</v>
      </c>
      <c r="B72" s="172">
        <v>1</v>
      </c>
      <c r="C72" s="172">
        <v>19</v>
      </c>
      <c r="D72" s="171">
        <f t="shared" ref="D72:D73" si="12">SUM(B72:C72)</f>
        <v>20</v>
      </c>
    </row>
    <row r="73" spans="1:4">
      <c r="A73" s="171" t="s">
        <v>155</v>
      </c>
      <c r="B73" s="172">
        <f>SUM(B71:B72)</f>
        <v>4</v>
      </c>
      <c r="C73" s="172">
        <f>SUM(C71:C72)</f>
        <v>43</v>
      </c>
      <c r="D73" s="171">
        <f t="shared" si="12"/>
        <v>47</v>
      </c>
    </row>
    <row r="74" spans="1:4">
      <c r="A74" s="173" t="s">
        <v>22</v>
      </c>
      <c r="B74" s="171" t="s">
        <v>58</v>
      </c>
      <c r="C74" s="171" t="s">
        <v>60</v>
      </c>
      <c r="D74" s="171" t="s">
        <v>154</v>
      </c>
    </row>
    <row r="75" spans="1:4">
      <c r="A75" s="171" t="s">
        <v>23</v>
      </c>
      <c r="B75" s="172">
        <v>4</v>
      </c>
      <c r="C75" s="172">
        <v>51</v>
      </c>
      <c r="D75" s="171">
        <f>SUM(B75:C75)</f>
        <v>55</v>
      </c>
    </row>
    <row r="76" spans="1:4">
      <c r="A76" s="174" t="s">
        <v>8</v>
      </c>
      <c r="B76" s="171" t="s">
        <v>58</v>
      </c>
      <c r="C76" s="171" t="s">
        <v>60</v>
      </c>
      <c r="D76" s="171" t="s">
        <v>154</v>
      </c>
    </row>
    <row r="77" spans="1:4">
      <c r="A77" s="171" t="s">
        <v>14</v>
      </c>
      <c r="B77" s="172">
        <v>4</v>
      </c>
      <c r="C77" s="172">
        <v>12</v>
      </c>
      <c r="D77" s="171">
        <f>SUM(B77:C77)</f>
        <v>16</v>
      </c>
    </row>
    <row r="78" spans="1:4">
      <c r="A78" s="144" t="s">
        <v>156</v>
      </c>
      <c r="B78" s="144">
        <f>SUM(B73,B75,B77)</f>
        <v>12</v>
      </c>
      <c r="C78" s="144">
        <f t="shared" ref="C78:D78" si="13">SUM(C73,C75,C77)</f>
        <v>106</v>
      </c>
      <c r="D78" s="144">
        <f t="shared" si="13"/>
        <v>118</v>
      </c>
    </row>
    <row r="79" spans="1:4">
      <c r="A79" s="143"/>
      <c r="D79" s="143"/>
    </row>
    <row r="80" spans="1:4">
      <c r="A80" s="143"/>
      <c r="D80" s="143"/>
    </row>
    <row r="81" spans="1:4">
      <c r="A81" s="143"/>
      <c r="D81" s="143"/>
    </row>
    <row r="82" spans="1:4" ht="15.75">
      <c r="A82" s="168" t="s">
        <v>171</v>
      </c>
      <c r="B82" s="169"/>
      <c r="C82" s="169"/>
      <c r="D82" s="168"/>
    </row>
    <row r="83" spans="1:4">
      <c r="A83" s="170" t="s">
        <v>30</v>
      </c>
      <c r="B83" s="171" t="s">
        <v>58</v>
      </c>
      <c r="C83" s="171" t="s">
        <v>60</v>
      </c>
      <c r="D83" s="171" t="s">
        <v>154</v>
      </c>
    </row>
    <row r="84" spans="1:4">
      <c r="A84" s="171" t="s">
        <v>38</v>
      </c>
      <c r="B84" s="172">
        <v>9</v>
      </c>
      <c r="C84" s="172">
        <v>29</v>
      </c>
      <c r="D84" s="171">
        <f>SUM(B84:C84)</f>
        <v>38</v>
      </c>
    </row>
    <row r="85" spans="1:4">
      <c r="A85" s="171" t="s">
        <v>39</v>
      </c>
      <c r="B85" s="172">
        <v>0</v>
      </c>
      <c r="C85" s="172">
        <v>22</v>
      </c>
      <c r="D85" s="171">
        <f t="shared" ref="D85:D86" si="14">SUM(B85:C85)</f>
        <v>22</v>
      </c>
    </row>
    <row r="86" spans="1:4">
      <c r="A86" s="171" t="s">
        <v>155</v>
      </c>
      <c r="B86" s="172">
        <f>SUM(B84:B85)</f>
        <v>9</v>
      </c>
      <c r="C86" s="172">
        <f>SUM(C84:C85)</f>
        <v>51</v>
      </c>
      <c r="D86" s="171">
        <f t="shared" si="14"/>
        <v>60</v>
      </c>
    </row>
    <row r="87" spans="1:4">
      <c r="A87" s="173" t="s">
        <v>22</v>
      </c>
      <c r="B87" s="171" t="s">
        <v>58</v>
      </c>
      <c r="C87" s="171" t="s">
        <v>60</v>
      </c>
      <c r="D87" s="171" t="s">
        <v>154</v>
      </c>
    </row>
    <row r="88" spans="1:4">
      <c r="A88" s="171" t="s">
        <v>23</v>
      </c>
      <c r="B88" s="172">
        <v>5</v>
      </c>
      <c r="C88" s="172">
        <v>52</v>
      </c>
      <c r="D88" s="171">
        <f>SUM(B88:C88)</f>
        <v>57</v>
      </c>
    </row>
    <row r="89" spans="1:4">
      <c r="A89" s="174" t="s">
        <v>8</v>
      </c>
      <c r="B89" s="171" t="s">
        <v>58</v>
      </c>
      <c r="C89" s="171" t="s">
        <v>60</v>
      </c>
      <c r="D89" s="171" t="s">
        <v>154</v>
      </c>
    </row>
    <row r="90" spans="1:4">
      <c r="A90" s="171" t="s">
        <v>14</v>
      </c>
      <c r="B90" s="172">
        <v>5</v>
      </c>
      <c r="C90" s="172">
        <v>17</v>
      </c>
      <c r="D90" s="171">
        <f>SUM(B90:C90)</f>
        <v>22</v>
      </c>
    </row>
    <row r="91" spans="1:4">
      <c r="A91" s="144" t="s">
        <v>156</v>
      </c>
      <c r="B91" s="144">
        <f>SUM(B86,B88,B90)</f>
        <v>19</v>
      </c>
      <c r="C91" s="144">
        <f t="shared" ref="C91:D91" si="15">SUM(C86,C88,C90)</f>
        <v>120</v>
      </c>
      <c r="D91" s="144">
        <f t="shared" si="15"/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CF16-9154-495F-ADAC-F2F5CA3937EF}">
  <dimension ref="A2:K10"/>
  <sheetViews>
    <sheetView workbookViewId="0">
      <selection activeCell="A10" sqref="A10:K10"/>
    </sheetView>
  </sheetViews>
  <sheetFormatPr defaultRowHeight="15"/>
  <cols>
    <col min="1" max="1" width="39.140625" customWidth="1"/>
    <col min="2" max="2" width="11.42578125" customWidth="1"/>
    <col min="3" max="4" width="11" customWidth="1"/>
    <col min="5" max="6" width="11.28515625" customWidth="1"/>
    <col min="7" max="7" width="10.85546875" customWidth="1"/>
    <col min="8" max="8" width="11.7109375" customWidth="1"/>
    <col min="9" max="9" width="11.42578125" customWidth="1"/>
    <col min="10" max="10" width="11.140625" customWidth="1"/>
    <col min="11" max="11" width="10.85546875" customWidth="1"/>
  </cols>
  <sheetData>
    <row r="2" spans="1:11" ht="228.75" customHeight="1">
      <c r="A2" s="175" t="s">
        <v>172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 thickBot="1"/>
    <row r="4" spans="1:11" s="177" customFormat="1" ht="31.5" customHeight="1">
      <c r="A4" s="186" t="s">
        <v>173</v>
      </c>
      <c r="B4" s="176" t="s">
        <v>135</v>
      </c>
      <c r="C4" s="176" t="s">
        <v>137</v>
      </c>
      <c r="D4" s="176" t="s">
        <v>138</v>
      </c>
      <c r="E4" s="176" t="s">
        <v>139</v>
      </c>
      <c r="F4" s="176" t="s">
        <v>141</v>
      </c>
      <c r="G4" s="176" t="s">
        <v>144</v>
      </c>
      <c r="H4" s="176" t="s">
        <v>147</v>
      </c>
      <c r="I4" s="176" t="s">
        <v>150</v>
      </c>
      <c r="J4" s="176" t="s">
        <v>186</v>
      </c>
      <c r="K4" s="176" t="s">
        <v>187</v>
      </c>
    </row>
    <row r="5" spans="1:11" s="177" customFormat="1" ht="15.75" thickBot="1">
      <c r="A5" s="187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s="177" customFormat="1" ht="16.5" thickBot="1">
      <c r="A6" s="179" t="s">
        <v>188</v>
      </c>
      <c r="B6" s="180">
        <v>959</v>
      </c>
      <c r="C6" s="180">
        <v>1026</v>
      </c>
      <c r="D6" s="180">
        <v>1125</v>
      </c>
      <c r="E6" s="180">
        <v>1179</v>
      </c>
      <c r="F6" s="180">
        <v>1235</v>
      </c>
      <c r="G6" s="181">
        <v>1305</v>
      </c>
      <c r="H6" s="181">
        <v>1366</v>
      </c>
      <c r="I6" s="181">
        <v>1023</v>
      </c>
      <c r="J6" s="181">
        <v>1419</v>
      </c>
      <c r="K6" s="181">
        <v>1336</v>
      </c>
    </row>
    <row r="7" spans="1:11" s="177" customFormat="1" ht="16.5" thickBot="1">
      <c r="A7" s="179" t="s">
        <v>189</v>
      </c>
      <c r="B7" s="180">
        <v>1090</v>
      </c>
      <c r="C7" s="180">
        <v>1018</v>
      </c>
      <c r="D7" s="180">
        <v>967</v>
      </c>
      <c r="E7" s="180">
        <v>965</v>
      </c>
      <c r="F7" s="180">
        <v>722</v>
      </c>
      <c r="G7" s="181">
        <v>455</v>
      </c>
      <c r="H7" s="181">
        <v>542</v>
      </c>
      <c r="I7" s="181">
        <v>462</v>
      </c>
      <c r="J7" s="181">
        <v>643</v>
      </c>
      <c r="K7" s="181">
        <v>652</v>
      </c>
    </row>
    <row r="8" spans="1:11" s="177" customFormat="1" ht="16.5" thickBot="1">
      <c r="A8" s="182" t="s">
        <v>184</v>
      </c>
      <c r="B8" s="183">
        <v>2049</v>
      </c>
      <c r="C8" s="183">
        <v>2044</v>
      </c>
      <c r="D8" s="183">
        <v>2082</v>
      </c>
      <c r="E8" s="183">
        <v>2144</v>
      </c>
      <c r="F8" s="183">
        <v>1957</v>
      </c>
      <c r="G8" s="184">
        <v>1760</v>
      </c>
      <c r="H8" s="184">
        <v>1908</v>
      </c>
      <c r="I8" s="184">
        <v>1485</v>
      </c>
      <c r="J8" s="184">
        <v>2062</v>
      </c>
      <c r="K8" s="184">
        <v>1988</v>
      </c>
    </row>
    <row r="9" spans="1:11" s="177" customFormat="1"/>
    <row r="10" spans="1:11" s="177" customFormat="1" ht="15.75">
      <c r="A10" s="185" t="s">
        <v>185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</sheetData>
  <mergeCells count="13">
    <mergeCell ref="I4:I5"/>
    <mergeCell ref="J4:J5"/>
    <mergeCell ref="K4:K5"/>
    <mergeCell ref="A4:A5"/>
    <mergeCell ref="A2:K2"/>
    <mergeCell ref="A10:K10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1. vstup_ponuka SP</vt:lpstr>
      <vt:lpstr>2 Miera úspešnosti PK</vt:lpstr>
      <vt:lpstr>2a_miera úspešnosti štúd. FOZOŠ</vt:lpstr>
      <vt:lpstr>2b_miera úspešnosti štúdia  LF</vt:lpstr>
      <vt:lpstr>2c_miera_úspešnosti_št._FZ_BB</vt:lpstr>
      <vt:lpstr>2d_miera_úspešnosti_št._FVZ</vt:lpstr>
      <vt:lpstr>2e_absolventi_PhD.</vt:lpstr>
      <vt:lpstr>2e_študenti_PhD.</vt:lpstr>
      <vt:lpstr>3_ Vývoj počtu študentov SZU</vt:lpstr>
      <vt:lpstr>3a_Vývoj počtu absolventov</vt:lpstr>
      <vt:lpstr>4_zahraniční_študenti</vt:lpstr>
      <vt:lpstr>EPC a ohlasy SZU</vt:lpstr>
      <vt:lpstr>Internacionalizácia</vt:lpstr>
      <vt:lpstr>Poradenské centrum SZU</vt:lpstr>
      <vt:lpstr>Pomer absolventov</vt:lpstr>
      <vt:lpstr>Ukazovatel zamestnanosti</vt:lpstr>
      <vt:lpstr>Ponuka ŠP</vt:lpstr>
      <vt:lpstr>Záujem študentov o VŠŠ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2022-12-21T09:59:32Z</dcterms:created>
  <dcterms:modified xsi:type="dcterms:W3CDTF">2022-12-21T11:39:08Z</dcterms:modified>
</cp:coreProperties>
</file>