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zvosk-my.sharepoint.com/personal/jankech_is_tuzvo_sk/Documents/Andrej/prorektor/vnutorny system kvality/2022/VHSTUZVO/odoslane na SAAVS/"/>
    </mc:Choice>
  </mc:AlternateContent>
  <xr:revisionPtr revIDLastSave="62" documentId="8_{FF913645-30C7-4F8D-8568-28F4B3674F30}" xr6:coauthVersionLast="47" xr6:coauthVersionMax="47" xr10:uidLastSave="{4982F35C-03A6-4025-B7D0-911EC8D5444B}"/>
  <bookViews>
    <workbookView xWindow="195" yWindow="165" windowWidth="27855" windowHeight="15240" firstSheet="1" activeTab="6" xr2:uid="{AB2E1616-5F9C-4536-984E-996390F8657B}"/>
  </bookViews>
  <sheets>
    <sheet name="ukaz. vstupu do vzdel." sheetId="1" r:id="rId1"/>
    <sheet name="ukaz. vzdel.-prijím. kon." sheetId="2" r:id="rId2"/>
    <sheet name="ukaz. vzdel.-vyuč. orient. na š" sheetId="3" r:id="rId3"/>
    <sheet name="ukaz. vzdel.-učitelia" sheetId="4" r:id="rId4"/>
    <sheet name="ukaz. výstupu zo vzdel." sheetId="5" r:id="rId5"/>
    <sheet name="HIK" sheetId="6" r:id="rId6"/>
    <sheet name="Študijný odbor" sheetId="7" r:id="rId7"/>
  </sheets>
  <definedNames>
    <definedName name="_xlnm._FilterDatabase" localSheetId="5" hidden="1">HIK!$A$3:$X$240</definedName>
    <definedName name="_xlnm._FilterDatabase" localSheetId="0" hidden="1">'ukaz. vstupu do vzdel.'!$A$1:$P$104</definedName>
    <definedName name="_Hlk105997913" localSheetId="5">HIK!#REF!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94" i="4" l="1"/>
  <c r="X94" i="4"/>
  <c r="Y69" i="4"/>
  <c r="X69" i="4"/>
  <c r="Y58" i="4"/>
  <c r="X58" i="4"/>
  <c r="Y37" i="4"/>
  <c r="X37" i="4"/>
  <c r="L105" i="3"/>
  <c r="L104" i="3"/>
  <c r="L103" i="3"/>
  <c r="L102" i="3"/>
  <c r="L100" i="3"/>
  <c r="L98" i="3"/>
  <c r="L96" i="3"/>
  <c r="L94" i="3"/>
  <c r="L93" i="3"/>
  <c r="L92" i="3"/>
  <c r="L91" i="3"/>
  <c r="L89" i="3"/>
  <c r="L85" i="3"/>
  <c r="L83" i="3"/>
  <c r="L81" i="3"/>
  <c r="L75" i="3"/>
  <c r="L72" i="3"/>
  <c r="L69" i="3"/>
  <c r="L68" i="3"/>
  <c r="L67" i="3"/>
  <c r="L66" i="3"/>
  <c r="L64" i="3"/>
  <c r="L60" i="3"/>
  <c r="L58" i="3"/>
  <c r="L57" i="3"/>
  <c r="L49" i="3"/>
  <c r="L37" i="3"/>
  <c r="L36" i="3"/>
  <c r="L35" i="3"/>
  <c r="L34" i="3"/>
  <c r="L31" i="3"/>
  <c r="L30" i="3"/>
  <c r="L15" i="3"/>
  <c r="L9" i="3"/>
  <c r="L4" i="3"/>
  <c r="Y108" i="4" l="1"/>
  <c r="X108" i="4"/>
  <c r="Y107" i="4"/>
  <c r="X107" i="4"/>
  <c r="O37" i="4"/>
  <c r="AB37" i="4" s="1"/>
  <c r="O69" i="4"/>
  <c r="AB69" i="4" s="1"/>
  <c r="O58" i="4"/>
  <c r="AB58" i="4" s="1"/>
  <c r="O108" i="4"/>
  <c r="AB108" i="4" s="1"/>
  <c r="O107" i="4"/>
  <c r="AB107" i="4" s="1"/>
  <c r="O94" i="4"/>
  <c r="AB94" i="4" s="1"/>
  <c r="M90" i="1"/>
  <c r="M91" i="1"/>
  <c r="M92" i="1"/>
  <c r="L91" i="1"/>
  <c r="L90" i="1"/>
  <c r="L92" i="1"/>
  <c r="M54" i="1"/>
  <c r="M65" i="1"/>
  <c r="M66" i="1"/>
  <c r="M67" i="1"/>
  <c r="L67" i="1"/>
  <c r="L66" i="1"/>
  <c r="L65" i="1"/>
  <c r="M55" i="1"/>
  <c r="M56" i="1"/>
  <c r="L56" i="1"/>
  <c r="L55" i="1"/>
  <c r="L54" i="1"/>
  <c r="M103" i="1"/>
  <c r="M102" i="1"/>
  <c r="M101" i="1"/>
  <c r="L103" i="1"/>
  <c r="L102" i="1"/>
  <c r="L101" i="1"/>
  <c r="L33" i="1"/>
  <c r="L34" i="1"/>
  <c r="L35" i="1"/>
  <c r="M35" i="1"/>
  <c r="M34" i="1"/>
  <c r="M33" i="1"/>
  <c r="AB98" i="2"/>
  <c r="AB97" i="2"/>
  <c r="AB96" i="2"/>
  <c r="AB60" i="2"/>
  <c r="AB59" i="2"/>
  <c r="AB58" i="2"/>
  <c r="AB36" i="2"/>
  <c r="AB37" i="2"/>
  <c r="AB38" i="2"/>
  <c r="Z36" i="2"/>
  <c r="AA36" i="2"/>
  <c r="Z37" i="2"/>
  <c r="AA37" i="2"/>
  <c r="Z38" i="2"/>
  <c r="AA38" i="2"/>
  <c r="Y38" i="2"/>
  <c r="Y37" i="2"/>
  <c r="Y36" i="2"/>
  <c r="Z58" i="2"/>
  <c r="AA58" i="2"/>
  <c r="Z59" i="2"/>
  <c r="AA59" i="2"/>
  <c r="Z60" i="2"/>
  <c r="AA60" i="2"/>
  <c r="Y58" i="2"/>
  <c r="Y59" i="2"/>
  <c r="Y60" i="2"/>
  <c r="Z70" i="2"/>
  <c r="AA70" i="2"/>
  <c r="AB70" i="2"/>
  <c r="Z71" i="2"/>
  <c r="AA71" i="2"/>
  <c r="AB71" i="2"/>
  <c r="Z72" i="2"/>
  <c r="AA72" i="2"/>
  <c r="AB72" i="2"/>
  <c r="Y72" i="2"/>
  <c r="Y71" i="2"/>
  <c r="Y70" i="2"/>
  <c r="AB107" i="2"/>
  <c r="AB108" i="2"/>
  <c r="AB109" i="2"/>
  <c r="Z96" i="2"/>
  <c r="AA96" i="2"/>
  <c r="Z97" i="2"/>
  <c r="AA97" i="2"/>
  <c r="Z98" i="2"/>
  <c r="AA98" i="2"/>
  <c r="Y98" i="2"/>
  <c r="Y97" i="2"/>
  <c r="Y96" i="2"/>
  <c r="Z107" i="2"/>
  <c r="AA107" i="2"/>
  <c r="Z108" i="2"/>
  <c r="AA108" i="2"/>
  <c r="Z109" i="2"/>
  <c r="AA109" i="2"/>
  <c r="Y109" i="2"/>
  <c r="Y108" i="2"/>
  <c r="Y107" i="2"/>
  <c r="N107" i="2"/>
  <c r="O107" i="2"/>
  <c r="P107" i="2"/>
  <c r="N108" i="2"/>
  <c r="O108" i="2"/>
  <c r="P108" i="2"/>
  <c r="N109" i="2"/>
  <c r="O109" i="2"/>
  <c r="P109" i="2"/>
  <c r="O96" i="2"/>
  <c r="P96" i="2"/>
  <c r="O97" i="2"/>
  <c r="P97" i="2"/>
  <c r="O98" i="2"/>
  <c r="P98" i="2"/>
  <c r="N96" i="2"/>
  <c r="N97" i="2"/>
  <c r="N98" i="2"/>
  <c r="N70" i="2"/>
  <c r="O70" i="2"/>
  <c r="P70" i="2"/>
  <c r="N71" i="2"/>
  <c r="O71" i="2"/>
  <c r="P71" i="2"/>
  <c r="N72" i="2"/>
  <c r="O72" i="2"/>
  <c r="P72" i="2"/>
  <c r="N58" i="2"/>
  <c r="O58" i="2"/>
  <c r="P58" i="2"/>
  <c r="N59" i="2"/>
  <c r="O59" i="2"/>
  <c r="P59" i="2"/>
  <c r="N60" i="2"/>
  <c r="O60" i="2"/>
  <c r="P60" i="2"/>
  <c r="N36" i="2"/>
  <c r="O36" i="2"/>
  <c r="P36" i="2"/>
  <c r="N37" i="2"/>
  <c r="O37" i="2"/>
  <c r="P37" i="2"/>
  <c r="N38" i="2"/>
  <c r="O38" i="2"/>
  <c r="P38" i="2"/>
  <c r="I107" i="2"/>
  <c r="J107" i="2"/>
  <c r="K107" i="2"/>
  <c r="L107" i="2"/>
  <c r="M107" i="2"/>
  <c r="I108" i="2"/>
  <c r="J108" i="2"/>
  <c r="K108" i="2"/>
  <c r="L108" i="2"/>
  <c r="M108" i="2"/>
  <c r="I109" i="2"/>
  <c r="J109" i="2"/>
  <c r="K109" i="2"/>
  <c r="L109" i="2"/>
  <c r="M109" i="2"/>
  <c r="I96" i="2"/>
  <c r="J96" i="2"/>
  <c r="K96" i="2"/>
  <c r="L96" i="2"/>
  <c r="M96" i="2"/>
  <c r="I97" i="2"/>
  <c r="J97" i="2"/>
  <c r="K97" i="2"/>
  <c r="L97" i="2"/>
  <c r="M97" i="2"/>
  <c r="I98" i="2"/>
  <c r="J98" i="2"/>
  <c r="K98" i="2"/>
  <c r="L98" i="2"/>
  <c r="M98" i="2"/>
  <c r="I70" i="2"/>
  <c r="J70" i="2"/>
  <c r="K70" i="2"/>
  <c r="L70" i="2"/>
  <c r="M70" i="2"/>
  <c r="I71" i="2"/>
  <c r="J71" i="2"/>
  <c r="K71" i="2"/>
  <c r="L71" i="2"/>
  <c r="M71" i="2"/>
  <c r="I72" i="2"/>
  <c r="J72" i="2"/>
  <c r="K72" i="2"/>
  <c r="L72" i="2"/>
  <c r="M72" i="2"/>
  <c r="I58" i="2"/>
  <c r="J58" i="2"/>
  <c r="K58" i="2"/>
  <c r="L58" i="2"/>
  <c r="M58" i="2"/>
  <c r="I59" i="2"/>
  <c r="J59" i="2"/>
  <c r="K59" i="2"/>
  <c r="L59" i="2"/>
  <c r="M59" i="2"/>
  <c r="I60" i="2"/>
  <c r="J60" i="2"/>
  <c r="K60" i="2"/>
  <c r="L60" i="2"/>
  <c r="M60" i="2"/>
  <c r="I36" i="2"/>
  <c r="J36" i="2"/>
  <c r="K36" i="2"/>
  <c r="L36" i="2"/>
  <c r="M36" i="2"/>
  <c r="I37" i="2"/>
  <c r="J37" i="2"/>
  <c r="K37" i="2"/>
  <c r="L37" i="2"/>
  <c r="M37" i="2"/>
  <c r="I38" i="2"/>
  <c r="J38" i="2"/>
  <c r="K38" i="2"/>
  <c r="L38" i="2"/>
  <c r="M38" i="2"/>
  <c r="H102" i="2"/>
  <c r="H103" i="2"/>
  <c r="H104" i="2"/>
  <c r="H105" i="2"/>
  <c r="H106" i="2"/>
  <c r="H101" i="2"/>
  <c r="H90" i="2"/>
  <c r="H91" i="2"/>
  <c r="H92" i="2"/>
  <c r="H93" i="2"/>
  <c r="H94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5" i="2"/>
  <c r="H64" i="2"/>
  <c r="H65" i="2"/>
  <c r="H66" i="2"/>
  <c r="H67" i="2"/>
  <c r="H68" i="2"/>
  <c r="H63" i="2"/>
  <c r="H50" i="2"/>
  <c r="H53" i="2"/>
  <c r="H54" i="2"/>
  <c r="H51" i="2"/>
  <c r="H52" i="2"/>
  <c r="H55" i="2"/>
  <c r="H56" i="2"/>
  <c r="H42" i="2"/>
  <c r="H43" i="2"/>
  <c r="H44" i="2"/>
  <c r="H45" i="2"/>
  <c r="H46" i="2"/>
  <c r="H47" i="2"/>
  <c r="H48" i="2"/>
  <c r="H49" i="2"/>
  <c r="H41" i="2"/>
  <c r="H31" i="2"/>
  <c r="H32" i="2"/>
  <c r="H33" i="2"/>
  <c r="H34" i="2"/>
  <c r="H21" i="2"/>
  <c r="H22" i="2"/>
  <c r="H23" i="2"/>
  <c r="H24" i="2"/>
  <c r="H25" i="2"/>
  <c r="H26" i="2"/>
  <c r="H27" i="2"/>
  <c r="H28" i="2"/>
  <c r="H29" i="2"/>
  <c r="H30" i="2"/>
  <c r="H6" i="2"/>
  <c r="H7" i="2"/>
  <c r="H8" i="2"/>
  <c r="H9" i="2"/>
  <c r="H10" i="2"/>
  <c r="H11" i="2"/>
  <c r="H12" i="2"/>
  <c r="H13" i="2"/>
  <c r="H14" i="2"/>
  <c r="H15" i="2"/>
  <c r="H17" i="2"/>
  <c r="H18" i="2"/>
  <c r="H16" i="2"/>
  <c r="H19" i="2"/>
  <c r="H20" i="2"/>
  <c r="H5" i="2"/>
  <c r="K57" i="1"/>
  <c r="K68" i="1"/>
  <c r="J93" i="1"/>
  <c r="I68" i="1"/>
  <c r="J68" i="1"/>
  <c r="J57" i="1"/>
  <c r="J36" i="1"/>
  <c r="I104" i="1"/>
  <c r="J104" i="1"/>
  <c r="K104" i="1"/>
  <c r="H36" i="1"/>
  <c r="H57" i="1"/>
  <c r="H68" i="1"/>
  <c r="H93" i="1"/>
  <c r="H104" i="1"/>
  <c r="AB39" i="2" l="1"/>
  <c r="O61" i="2"/>
  <c r="Z99" i="2"/>
  <c r="AA73" i="2"/>
  <c r="J110" i="2"/>
  <c r="Y99" i="2"/>
  <c r="Z39" i="2"/>
  <c r="AA61" i="2"/>
  <c r="M39" i="2"/>
  <c r="AB110" i="2"/>
  <c r="AB99" i="2"/>
  <c r="AA99" i="2"/>
  <c r="N61" i="2"/>
  <c r="Y73" i="2"/>
  <c r="Y39" i="2"/>
  <c r="AB61" i="2"/>
  <c r="Y110" i="2"/>
  <c r="AA39" i="2"/>
  <c r="O73" i="2"/>
  <c r="Z61" i="2"/>
  <c r="J73" i="2"/>
  <c r="Z110" i="2"/>
  <c r="O110" i="2"/>
  <c r="I110" i="2"/>
  <c r="AA110" i="2"/>
  <c r="J61" i="2"/>
  <c r="P110" i="2"/>
  <c r="L61" i="2"/>
  <c r="P99" i="2"/>
  <c r="O99" i="2"/>
  <c r="O39" i="2"/>
  <c r="J99" i="2"/>
  <c r="N39" i="2"/>
  <c r="K73" i="2"/>
  <c r="P73" i="2"/>
  <c r="Z73" i="2"/>
  <c r="I61" i="2"/>
  <c r="M99" i="2"/>
  <c r="P61" i="2"/>
  <c r="N73" i="2"/>
  <c r="M104" i="1"/>
  <c r="L104" i="1"/>
  <c r="M68" i="1"/>
  <c r="L57" i="1"/>
  <c r="L36" i="1"/>
  <c r="M36" i="1"/>
  <c r="M57" i="1"/>
  <c r="H108" i="2"/>
  <c r="K110" i="2"/>
  <c r="M61" i="2"/>
  <c r="K61" i="2"/>
  <c r="L39" i="2"/>
  <c r="J39" i="2"/>
  <c r="M93" i="1"/>
  <c r="L93" i="1"/>
  <c r="L68" i="1"/>
  <c r="AB73" i="2"/>
  <c r="Y61" i="2"/>
  <c r="N110" i="2"/>
  <c r="N99" i="2"/>
  <c r="P39" i="2"/>
  <c r="K99" i="2"/>
  <c r="I39" i="2"/>
  <c r="I99" i="2"/>
  <c r="K39" i="2"/>
  <c r="I73" i="2"/>
  <c r="M73" i="2"/>
  <c r="L73" i="2"/>
  <c r="M110" i="2"/>
  <c r="L110" i="2"/>
  <c r="L99" i="2"/>
  <c r="H109" i="2"/>
  <c r="H107" i="2"/>
  <c r="H98" i="2"/>
  <c r="H97" i="2"/>
  <c r="H96" i="2"/>
  <c r="H72" i="2"/>
  <c r="H71" i="2"/>
  <c r="H60" i="2"/>
  <c r="H58" i="2"/>
  <c r="H38" i="2"/>
  <c r="H37" i="2"/>
  <c r="H36" i="2"/>
  <c r="H70" i="2"/>
  <c r="H59" i="2"/>
  <c r="H110" i="2" l="1"/>
  <c r="H99" i="2"/>
  <c r="H73" i="2"/>
  <c r="H61" i="2"/>
  <c r="H39" i="2"/>
</calcChain>
</file>

<file path=xl/sharedStrings.xml><?xml version="1.0" encoding="utf-8"?>
<sst xmlns="http://schemas.openxmlformats.org/spreadsheetml/2006/main" count="12948" uniqueCount="400">
  <si>
    <t>Počet ponúkaných ŠP v inom ako slovenskom jazyku</t>
  </si>
  <si>
    <t>Podiel neotvorených ŠP v inom ako slovenskom jazyku v AR z ich celkovej ponuky</t>
  </si>
  <si>
    <t>Počet uchádzačov o štúdium v príslušnom AR</t>
  </si>
  <si>
    <t>Počet uchádzačov o štúdium v príslušnom AR s iným ako slovenským občianstvom</t>
  </si>
  <si>
    <t>Podiel zapísaných študentov zo všetkých záujemcov o štúdium v príslušnom AR</t>
  </si>
  <si>
    <t>Podiel prijatých študentov z iných VŠ v 2. a 3. stupni vzdelávania</t>
  </si>
  <si>
    <t>UŠP</t>
  </si>
  <si>
    <t>3.</t>
  </si>
  <si>
    <t>externá</t>
  </si>
  <si>
    <t>denná</t>
  </si>
  <si>
    <t>2.</t>
  </si>
  <si>
    <t>1.</t>
  </si>
  <si>
    <t>Kód študijného programu</t>
  </si>
  <si>
    <t xml:space="preserve">Názov študijného programu </t>
  </si>
  <si>
    <t xml:space="preserve">Názov študijného odboru </t>
  </si>
  <si>
    <t xml:space="preserve">Stupeň </t>
  </si>
  <si>
    <t xml:space="preserve">Forma </t>
  </si>
  <si>
    <t>Jazyk poskytovania</t>
  </si>
  <si>
    <t>Počet ponúkaných ŠP</t>
  </si>
  <si>
    <t>Podiel neotvorených ŠP v AR z celkovej ponuky</t>
  </si>
  <si>
    <t>Počet študentov VŠ/ŠP v jednotlivých rokoch štúdia</t>
  </si>
  <si>
    <t>1. rok štúdia</t>
  </si>
  <si>
    <t>2. rok štúdia</t>
  </si>
  <si>
    <t>3. rok štúdia</t>
  </si>
  <si>
    <t>4. rok štúdia</t>
  </si>
  <si>
    <t>5. rok štúdia</t>
  </si>
  <si>
    <t>AR 2021/2022</t>
  </si>
  <si>
    <t>vylúčenie pre neprospech</t>
  </si>
  <si>
    <t>zanechanie štúdia</t>
  </si>
  <si>
    <t>Miera predčasného ukončenia v ďalších rokoch štúdia</t>
  </si>
  <si>
    <t>Podiel zahraničných študentov z celkového počtu študentov</t>
  </si>
  <si>
    <t>Podiel študentov s iným ako slovenským občianstvom študujúcich v inom ako slovenskom jazyku</t>
  </si>
  <si>
    <t>Podiel študentov prekračujúcich štandardnú dĺžku štúdia</t>
  </si>
  <si>
    <t>Priemerná dĺžka nadštandardnej dĺžky štúdia</t>
  </si>
  <si>
    <t>Počet odhalených akademických podvodov/z toho počet plagiátov</t>
  </si>
  <si>
    <t>Počet disciplinárnych konaní</t>
  </si>
  <si>
    <t>vylúčenie zo štúdia</t>
  </si>
  <si>
    <t>podmienečné vylúčenie</t>
  </si>
  <si>
    <t>pokarhanie</t>
  </si>
  <si>
    <t>Počet absolventov</t>
  </si>
  <si>
    <t>Pomer počtu študentov a učiteľov</t>
  </si>
  <si>
    <t>Počet ZP vedených vedúcim ZP</t>
  </si>
  <si>
    <t>priemer</t>
  </si>
  <si>
    <t>maximum</t>
  </si>
  <si>
    <t>Podiel vyslaných študentov na mobility do zahraničia z celkového počtu študentov</t>
  </si>
  <si>
    <t>Priemerný počet kreditov za profilové predmety v ŠP</t>
  </si>
  <si>
    <t>Rozsah podpory a služieb kariérového poradenstva (v hod. na študenta)</t>
  </si>
  <si>
    <t>Podiel študentov, ktorí sa zapojili do hodnotenia kvality výučby</t>
  </si>
  <si>
    <t>Miera spokojnosti študentov s kvalitou výučby a učiteľov</t>
  </si>
  <si>
    <t>Miera spokojnosti študentov so špecifickými potrebami</t>
  </si>
  <si>
    <t>Počet podaných podnetov študentov</t>
  </si>
  <si>
    <t>Počty všetkých učiteľov na funkčných miestach</t>
  </si>
  <si>
    <t>profesor</t>
  </si>
  <si>
    <t>docent</t>
  </si>
  <si>
    <t>odborný asistent</t>
  </si>
  <si>
    <t>asistent</t>
  </si>
  <si>
    <t>lektor</t>
  </si>
  <si>
    <t>ostatní</t>
  </si>
  <si>
    <t>Počty samostaných výskumných pracovníkov s absolvovaným VŠ 2. stupňa</t>
  </si>
  <si>
    <t>Počet tvorivých pracovníkov (učitelia+výskum. prac.)</t>
  </si>
  <si>
    <t>prof.</t>
  </si>
  <si>
    <t>doc.</t>
  </si>
  <si>
    <t>DrSc.</t>
  </si>
  <si>
    <t>VKS I</t>
  </si>
  <si>
    <t>VKS II</t>
  </si>
  <si>
    <t>Počet učiteľov s vedecko-ped. titulom, vedeckou hodnosťou a s ved. kval. stupňom</t>
  </si>
  <si>
    <t>Podiel učiteľov s PhD. a vyšším na celkovom počte učiteľov</t>
  </si>
  <si>
    <t>Vek učiteľov ŠP zabezpečujúcich profilové predmety</t>
  </si>
  <si>
    <t>priemerný vek</t>
  </si>
  <si>
    <t>rozpätie</t>
  </si>
  <si>
    <t>Podiel učiteľov-absolventov inej VŠ</t>
  </si>
  <si>
    <t>Podiel učiteľov, ktorí získali PhD. na inej VŠ ako pôsobia</t>
  </si>
  <si>
    <t>Podiel učiteľov s praxou dlhšou ako 1 rok na zahraničnej VŠ alebo na výskumnej inštitúcii v zahraničí</t>
  </si>
  <si>
    <t>Počet prijatých učiteľov na mobility zo zahraničia v príslušnom AR</t>
  </si>
  <si>
    <t>Podiel vyslaných učiteľov na mobility do zahraničia v príslušnom AR</t>
  </si>
  <si>
    <t>Miera uplatniteľnosti absolventov VŠ/ŠP</t>
  </si>
  <si>
    <t>Miera spokojnosti zamestnávateľov s dosahovanými výstupmi vzdelávania ŠP</t>
  </si>
  <si>
    <t>Názov fakulty</t>
  </si>
  <si>
    <t>spolu</t>
  </si>
  <si>
    <t>Počet študentov 1. roku štúdia, ktorí predčasne ukončili štúdium z dôvodu</t>
  </si>
  <si>
    <t>1--2</t>
  </si>
  <si>
    <t>2--3</t>
  </si>
  <si>
    <t>Počet študentov v ŠP</t>
  </si>
  <si>
    <t>AR 21/22</t>
  </si>
  <si>
    <t>Počet prijatých študentov na mobility zo zahraničia v príslušnom AR</t>
  </si>
  <si>
    <t>Počet zamestnancov so zameraním na podporu študentov</t>
  </si>
  <si>
    <t>DF</t>
  </si>
  <si>
    <t xml:space="preserve">Dizajn nábytku a interiéru </t>
  </si>
  <si>
    <t>Umenie</t>
  </si>
  <si>
    <t>slovenský</t>
  </si>
  <si>
    <t>Drevárstvo s podporou informačných technológií</t>
  </si>
  <si>
    <t>Drevárstvo</t>
  </si>
  <si>
    <t>Drevené stavby</t>
  </si>
  <si>
    <t>Ekonomika a manažment podnikov drevospracujúceho priemyslu</t>
  </si>
  <si>
    <t>Ekonómia a manažment</t>
  </si>
  <si>
    <t>Protipožiarna ochrana a bezpečnosť</t>
  </si>
  <si>
    <t>Bezpečnostné vedy</t>
  </si>
  <si>
    <t xml:space="preserve">Tvorba a konštrukcia nábytku </t>
  </si>
  <si>
    <t>Drevárske inžinierstvo</t>
  </si>
  <si>
    <t>Dizajn nábytku a bývania</t>
  </si>
  <si>
    <t>anglický</t>
  </si>
  <si>
    <t>Technológia spracovania dreva</t>
  </si>
  <si>
    <t>FEE</t>
  </si>
  <si>
    <t>Ekológia a ochrana biodiverzity</t>
  </si>
  <si>
    <t>Ekologické a environmentálne vedy</t>
  </si>
  <si>
    <t>Forenzná a kriminalistická environmentalistika</t>
  </si>
  <si>
    <t>Ochrana a využívanie krajiny</t>
  </si>
  <si>
    <t>Environmentálne inžinierstvo</t>
  </si>
  <si>
    <t>FT</t>
  </si>
  <si>
    <t>Výrobná technika a manažment výrobných procesov</t>
  </si>
  <si>
    <t>Strojárstvo</t>
  </si>
  <si>
    <t>Výrobná technika</t>
  </si>
  <si>
    <t>LF</t>
  </si>
  <si>
    <t>Aplikovaná zoológia a poľovníctvo</t>
  </si>
  <si>
    <t>Lesníctvo</t>
  </si>
  <si>
    <t>Adaptívne lesníctvo</t>
  </si>
  <si>
    <t>Ekológia lesa</t>
  </si>
  <si>
    <t>Geoinformačné a mapovacie techniky v lesníctve</t>
  </si>
  <si>
    <t>slovenský, anglický</t>
  </si>
  <si>
    <t>Ekosystémové služby lesov</t>
  </si>
  <si>
    <t>Hospodárska úprava lesov</t>
  </si>
  <si>
    <t>Lesnícka fytológia</t>
  </si>
  <si>
    <t>Ekonomika a manažment prírodných zdrojov</t>
  </si>
  <si>
    <t>Ekonomika a manažment lesnícko-drevárskeho komplexu</t>
  </si>
  <si>
    <t>zrušené ŠP (D-KPVDV, D-SVD)</t>
  </si>
  <si>
    <t>zrušené ŠP (B-EI, B-IZP, B-EME, I-EI)</t>
  </si>
  <si>
    <t>zrušené ŠP (B-ETCH, B-IMPP)</t>
  </si>
  <si>
    <t>zrušené ŠP (D-LTECH, D-PAOL)</t>
  </si>
  <si>
    <t>vylúčenie z dôvodu disp. konania</t>
  </si>
  <si>
    <t>94/52</t>
  </si>
  <si>
    <t>65/58</t>
  </si>
  <si>
    <t>75/58</t>
  </si>
  <si>
    <t>4/66</t>
  </si>
  <si>
    <t>88/65</t>
  </si>
  <si>
    <t>29/65</t>
  </si>
  <si>
    <t>138/58</t>
  </si>
  <si>
    <t>38/58</t>
  </si>
  <si>
    <t>41/62</t>
  </si>
  <si>
    <t>39/62</t>
  </si>
  <si>
    <t>5/45</t>
  </si>
  <si>
    <t>16/27</t>
  </si>
  <si>
    <t>34/45</t>
  </si>
  <si>
    <t>12/45</t>
  </si>
  <si>
    <t>0/66</t>
  </si>
  <si>
    <t>0/45</t>
  </si>
  <si>
    <t>52/45</t>
  </si>
  <si>
    <t>19/45</t>
  </si>
  <si>
    <t>81/31</t>
  </si>
  <si>
    <t>34/31</t>
  </si>
  <si>
    <t>15/50</t>
  </si>
  <si>
    <t>4/50</t>
  </si>
  <si>
    <t>6/15</t>
  </si>
  <si>
    <t>2/15</t>
  </si>
  <si>
    <t>0/18</t>
  </si>
  <si>
    <t>3/18</t>
  </si>
  <si>
    <t>4/18</t>
  </si>
  <si>
    <t>9/27</t>
  </si>
  <si>
    <t>5/27</t>
  </si>
  <si>
    <t>31/50</t>
  </si>
  <si>
    <t>74/41</t>
  </si>
  <si>
    <t>26/41</t>
  </si>
  <si>
    <t>26/43</t>
  </si>
  <si>
    <t>24/43</t>
  </si>
  <si>
    <t>43/32</t>
  </si>
  <si>
    <t>11/32</t>
  </si>
  <si>
    <t>9/25</t>
  </si>
  <si>
    <t>5/25</t>
  </si>
  <si>
    <t>5/11</t>
  </si>
  <si>
    <t>4/11</t>
  </si>
  <si>
    <t>0/19</t>
  </si>
  <si>
    <t>8/19</t>
  </si>
  <si>
    <t>1/12</t>
  </si>
  <si>
    <t>50/27</t>
  </si>
  <si>
    <t>33/27</t>
  </si>
  <si>
    <t>20/26</t>
  </si>
  <si>
    <t>14/26</t>
  </si>
  <si>
    <t>5/15</t>
  </si>
  <si>
    <t>3/15</t>
  </si>
  <si>
    <t>69/106</t>
  </si>
  <si>
    <t>50/106</t>
  </si>
  <si>
    <t>195/109</t>
  </si>
  <si>
    <t>55/109</t>
  </si>
  <si>
    <t>11/18</t>
  </si>
  <si>
    <t>5/18</t>
  </si>
  <si>
    <t>40/83</t>
  </si>
  <si>
    <t>14/83</t>
  </si>
  <si>
    <t>23/55</t>
  </si>
  <si>
    <t>11/55</t>
  </si>
  <si>
    <t>94/76</t>
  </si>
  <si>
    <t>37/76</t>
  </si>
  <si>
    <t>28/61</t>
  </si>
  <si>
    <t>16/61</t>
  </si>
  <si>
    <t>0/58</t>
  </si>
  <si>
    <t>12/75</t>
  </si>
  <si>
    <t>4/30</t>
  </si>
  <si>
    <t>1/30</t>
  </si>
  <si>
    <t>9/28</t>
  </si>
  <si>
    <t>2/28</t>
  </si>
  <si>
    <t>7/25</t>
  </si>
  <si>
    <t>0/25</t>
  </si>
  <si>
    <t>0/26</t>
  </si>
  <si>
    <t>6/26</t>
  </si>
  <si>
    <t>1/26</t>
  </si>
  <si>
    <t>41 - 68</t>
  </si>
  <si>
    <t>25 - 68</t>
  </si>
  <si>
    <t>26 - 70</t>
  </si>
  <si>
    <t>33 - 67</t>
  </si>
  <si>
    <t>33 - 69</t>
  </si>
  <si>
    <t>38 - 70</t>
  </si>
  <si>
    <t>27 - 70</t>
  </si>
  <si>
    <t>25 - 70</t>
  </si>
  <si>
    <t>25 - 69</t>
  </si>
  <si>
    <t>29 - 69</t>
  </si>
  <si>
    <t>29 - 70</t>
  </si>
  <si>
    <t>28 - 69</t>
  </si>
  <si>
    <t>29 - 66</t>
  </si>
  <si>
    <t>36 - 60</t>
  </si>
  <si>
    <t>39 - 65</t>
  </si>
  <si>
    <t>51 - 60</t>
  </si>
  <si>
    <t>41 - 66</t>
  </si>
  <si>
    <t>27 - 66</t>
  </si>
  <si>
    <t>38 - 66</t>
  </si>
  <si>
    <t>32 - 66</t>
  </si>
  <si>
    <t>42 - 69</t>
  </si>
  <si>
    <t>24 - 72</t>
  </si>
  <si>
    <t>24 - 69</t>
  </si>
  <si>
    <t>37 - 66</t>
  </si>
  <si>
    <t>29 - 67</t>
  </si>
  <si>
    <t>37 - 67</t>
  </si>
  <si>
    <t>3--4</t>
  </si>
  <si>
    <t>2 stupeň</t>
  </si>
  <si>
    <t>3 stupeň</t>
  </si>
  <si>
    <t>UCJ</t>
  </si>
  <si>
    <t>UTV</t>
  </si>
  <si>
    <t>Podiel kontaktnej výučby na celkovej pracovnej kapacite učiteľov VŠ/ŠP (v hodinách za rok)</t>
  </si>
  <si>
    <t>ÚCJ</t>
  </si>
  <si>
    <t xml:space="preserve">Drevárska fakulta </t>
  </si>
  <si>
    <t xml:space="preserve">Fakulta ekológie a environmentalistiky </t>
  </si>
  <si>
    <t xml:space="preserve">Fakulta techniky </t>
  </si>
  <si>
    <t>Lesnícka fakulta</t>
  </si>
  <si>
    <t>Rektorát</t>
  </si>
  <si>
    <t>Fakulta techniky</t>
  </si>
  <si>
    <t xml:space="preserve">Lesnícka fakulta </t>
  </si>
  <si>
    <t xml:space="preserve">Rektorát </t>
  </si>
  <si>
    <t>Ústavy</t>
  </si>
  <si>
    <t>Príloha: Tvorivá činnosť a habilitačné konanie a inauguračné konanie</t>
  </si>
  <si>
    <t>Technická univerzita vo Zvolene</t>
  </si>
  <si>
    <t xml:space="preserve">Názov HIK  </t>
  </si>
  <si>
    <t xml:space="preserve">Názov fakulty </t>
  </si>
  <si>
    <t>a) počet publikačných výstupov učiteľov za ostatných 6 rokov v jednotlivých odboroch štúdia a kategóriách výstupov</t>
  </si>
  <si>
    <t>b) počet publikačných výstupov učiteľov, ktoré sú registrované v databázach Web of Science alebo Scopus za ostatných 6 rokov v jednotlivých odboroch uskutočňovaného štúdia a kategóriách výstupov (alebo ekvivalent napr. v umení)</t>
  </si>
  <si>
    <t>c) počet publikačných výstupov študentov doktorandského štúdia, ktoré sú registrované v databázach Web of Science alebo Scopus za ostatných 6 rokov v jednotlivých odboroch uskutočňovaného štúdia a kategóriách výstupov (alebo ekvivalent napr. v umení)</t>
  </si>
  <si>
    <t>d) počet ohlasov na publikačné výstupy učiteľov za ostatných 6 rokov</t>
  </si>
  <si>
    <t>e) počet ohlasov na publikačné výstupy učiteľov, ktoré sú registrované v databázach Web of Science a Scopus za ostatných 6 rokov</t>
  </si>
  <si>
    <t>f) počet výstupov tvorivej činnosti špičkovej medzinárodnej kvality podľa zvyklostí v odbore</t>
  </si>
  <si>
    <t>g) hodnotenie úrovne tvorivej činnosti pracoviska vysokej školy</t>
  </si>
  <si>
    <t>h) výška získanej finančnej podpory z domácich a medzinárodných grantových schém a iných súťažných zdrojov v problematike odboru;</t>
  </si>
  <si>
    <t>i) počet študentov 3. stupňa štúdia (PhD.) na školiteľa (priemerný a maximálny počet)</t>
  </si>
  <si>
    <t>j) počet študentov 3. stupňa štúdia (PhD.) v prislúchajúcom odbore habilitácií a inaugurácií</t>
  </si>
  <si>
    <t>k) počet školiteľov v odbore habilitácií a inaugurácií (fyzické osoby aj FTE27);</t>
  </si>
  <si>
    <t>l) počet schválených návrhov na udelenie titulu profesor vo vedeckej rade vysokej školy v bežnom roku</t>
  </si>
  <si>
    <t>m) počet schválených návrhov na udelenie titulu docent vo vedeckej rade v bežnom roku</t>
  </si>
  <si>
    <t>n) počet zastavených habilitačných konaní a inauguračných konaní (začatých konaní, ktoré boli vo vedeckej rade neschválené, stiahnuté uchádzačom alebo ináč zastavené) v bežnom roku</t>
  </si>
  <si>
    <t>A+: 29; A: 5; A-: 22; B: 3</t>
  </si>
  <si>
    <t>A+: 29; A: 5; A-: 21; B: 2</t>
  </si>
  <si>
    <t>A+: 30; A: 6; A-: 21; B: 13</t>
  </si>
  <si>
    <t>Celkové skóre výstupov tvorivej činnosti: 5 
Profil: 100% A+</t>
  </si>
  <si>
    <t>2 222 996 eur</t>
  </si>
  <si>
    <t>Priemerný počet študentov na školiteľa = 0,81 
Maximálny počet študentov na školiteľa = 8</t>
  </si>
  <si>
    <t>Aktuálny počet študentov na všetkých študijných programoch 3. stupňa štúdia v študijnom odbore lesníctvo: 30 (26 denných, 4 externisti)</t>
  </si>
  <si>
    <t>Aktuálny počet školiteľov v odbore / FTE: 106/58,1</t>
  </si>
  <si>
    <t>Počet úspešných IK na TUZVO v r. 2021 – 3</t>
  </si>
  <si>
    <t>Počet úspešných HK na LF v r. 2021 – 2</t>
  </si>
  <si>
    <t>Počet zastavených HK a IK na TUZVO v r. 2021 – 0</t>
  </si>
  <si>
    <t>Fakulta ekológie a environmentalistiky</t>
  </si>
  <si>
    <t>A+: 28; A: 11 ; A-: 14 ; B: 22; C: 10</t>
  </si>
  <si>
    <t>A+: 28; A: 11 ; A-: 14 ; B: 22</t>
  </si>
  <si>
    <t>A+: 24; A: 13; A-: 9; B: 17; C: 6</t>
  </si>
  <si>
    <t xml:space="preserve">Celkové skóre výstupov tvorivej činnosti: 4,96
Profil: 96%  A+; 4% A </t>
  </si>
  <si>
    <t>348 628,55 Eur</t>
  </si>
  <si>
    <t>Priemerný počet študentov na školiteľa = 0,78 
Maximálny počet študentov na školiteľa = 7</t>
  </si>
  <si>
    <t>Aktuálny počet študentov na všetkých študijných programoch 3. stupňa štúdia v študijnom odbore environmentálne inžinierstvo: 15 (z toho 13 denných, 2 externí)</t>
  </si>
  <si>
    <t>Aktuálny počet školiteľov v odbore / FTE: 46/45,1</t>
  </si>
  <si>
    <t>Počet úspešných IK na TUZVO v r. 2021 – 0</t>
  </si>
  <si>
    <t>Počet úspešných HK na FEE v r. 2021 – 1</t>
  </si>
  <si>
    <t>Počet zastavených HK a IK na TUZVO v r. 2021 – 1</t>
  </si>
  <si>
    <t>Pestovanie lesa</t>
  </si>
  <si>
    <t>A+: 52; A: 3; A-: 25; B: 4</t>
  </si>
  <si>
    <t>Celkové skóre výstupov tvorivej činnosti: 4,92 
Profil: 96% A+, 4% A_x0002_</t>
  </si>
  <si>
    <t>945 368,06 eur</t>
  </si>
  <si>
    <t>Drevárska fakulta</t>
  </si>
  <si>
    <t>A+: 45; A: 24; A-: 14; B: 17; C: 172</t>
  </si>
  <si>
    <t>A+: 45; A: 24; A-: 14; B: 5</t>
  </si>
  <si>
    <t>A+: 29; A: 10; A-: 27; B: 56</t>
  </si>
  <si>
    <t xml:space="preserve">Celkové skóre výstupov tvorivej činnosti: 4,96 
Profil: 96% A+, 4% A </t>
  </si>
  <si>
    <t>1 735 384 eur</t>
  </si>
  <si>
    <t>Priemerný počet študentov na školiteľa = 1,79 
Maximálny počet študentov na školiteľa = 5</t>
  </si>
  <si>
    <t>Aktuálny počet študentov na všetkých študijných programoch 3. stupňa štúdia v študijnom odbore Drevárstvo: 17 (10 denných, 7 externisti)</t>
  </si>
  <si>
    <t>Aktuálny počet školiteľov v odbore / FTE: 34/34</t>
  </si>
  <si>
    <t>Počet úspešných IK na TUZVO v r. 2021 – 2</t>
  </si>
  <si>
    <t>Počet úspešných HK na DF v r. 2021 – 1</t>
  </si>
  <si>
    <t>Všeobecná ekológia a ekológia jedinca a populácií</t>
  </si>
  <si>
    <t>A+: 39; A: 8; A-: 9; B: 13; C:7</t>
  </si>
  <si>
    <t>A+: 39; A: 8; A-: 9; B: 13</t>
  </si>
  <si>
    <t>A+: 24; A: 13; A-: 9; B: 17; C:6</t>
  </si>
  <si>
    <t>Celkové skóre výstupov tvorivej činnosti: 4,96 
Profil: 96% A+, 4% A</t>
  </si>
  <si>
    <t>686 120,34 eur</t>
  </si>
  <si>
    <t>Priemerný počet študentov na školiteľa = 0,78 
 Maximálny počet študentov na školiteľa = 7</t>
  </si>
  <si>
    <t>Aktuálny počet študentov na všetkých študijných programoch 3. stupňa štúdia v študijnom odbore Ekologické a environmentálne vedy: 15 (z toho 13 denných, 2 externí)</t>
  </si>
  <si>
    <t>Počet úspešných HK na FEE v r. 2021 – 1.</t>
  </si>
  <si>
    <t>Počet zastavených HK a IK na TUZVO v r. 2021 – 1.</t>
  </si>
  <si>
    <t>A+: 30; A: 14; A-: 59; B: 35;</t>
  </si>
  <si>
    <t>A+: 30; A: 14; A-: 59; B: 3</t>
  </si>
  <si>
    <t>A+: 12; A: 9; A-: 38; B: 9</t>
  </si>
  <si>
    <t xml:space="preserve">Celkové skóre výstupov tvorivej činnosti: 4,68 
Profil: 76% A+; 16% A; 8% A- </t>
  </si>
  <si>
    <t>194 898,- eur</t>
  </si>
  <si>
    <t>Priemerný počet študentov na školiteľa = 2,33 
Maximálny počet študentov na školiteľa = 5</t>
  </si>
  <si>
    <t>Aktuálny počet študentov na všetkých študijných programoch 3. stupňa štúdia v študijnom odbore strojárstvo: 8 (5 denných, 3 externisti)</t>
  </si>
  <si>
    <t>Aktuálny počet školiteľov v odbore / FTE: 11/11</t>
  </si>
  <si>
    <t>Počet úspešných HK na FT v r. 2021 – 1</t>
  </si>
  <si>
    <t>Záchranné služby</t>
  </si>
  <si>
    <t>A+: 20; A: 9; A-: 24; B: 11; C: 220</t>
  </si>
  <si>
    <t>A+: 20; A: 9; A-: 24; B: 5; C: 32</t>
  </si>
  <si>
    <t>A+: 7; A: 1; A-: 1; B: 17</t>
  </si>
  <si>
    <t>Celkové skóre výstupov tvorivej činnosti : 4,64 
Profil: 84% A+; 12% A-; 4% B</t>
  </si>
  <si>
    <t>1 463 375 eur</t>
  </si>
  <si>
    <t>Priemerný počet študentov na školiteľa = 1,94 
Maximálny počet študentov na školiteľa = 6</t>
  </si>
  <si>
    <t>Aktuálny počet študentov na všetkých študijných programoch 3. stupňa štúdia v študijnom odbore Bezpečnostné vedy: 7 (3 denný, 4 externisti)</t>
  </si>
  <si>
    <t>Aktuálny počet školiteľov v odbore / FTE: 16/16</t>
  </si>
  <si>
    <t>Počet úspešných HK na DF v r. 2021 – 0</t>
  </si>
  <si>
    <t/>
  </si>
  <si>
    <t>Názov študijného odboru</t>
  </si>
  <si>
    <t>A+: 19; A: 8; A-: 18; B: 10 ; C: 361</t>
  </si>
  <si>
    <t>A+: 19; A: 8; A-: 18; B: 3; C: 43</t>
  </si>
  <si>
    <t>A+: 7; A: 1; A-: 1; B: 3; C: 14</t>
  </si>
  <si>
    <r>
      <rPr>
        <u/>
        <sz val="11"/>
        <color theme="1"/>
        <rFont val="Calibri"/>
        <family val="2"/>
        <charset val="238"/>
        <scheme val="minor"/>
      </rPr>
      <t>Protipožiarna ochrana a bezpečnosť (I. stupeň)</t>
    </r>
    <r>
      <rPr>
        <sz val="11"/>
        <color theme="1"/>
        <rFont val="Calibri"/>
        <family val="2"/>
        <charset val="238"/>
        <scheme val="minor"/>
      </rPr>
      <t xml:space="preserve"> 
Profil: 84%  A+; 12% A; 4% B, Skóre: 4,64 
</t>
    </r>
    <r>
      <rPr>
        <u/>
        <sz val="11"/>
        <color theme="1"/>
        <rFont val="Calibri"/>
        <family val="2"/>
        <charset val="238"/>
        <scheme val="minor"/>
      </rPr>
      <t xml:space="preserve">Protipožiarna ochrana a bezpečnosť (II. stupeň) 
</t>
    </r>
    <r>
      <rPr>
        <sz val="11"/>
        <color theme="1"/>
        <rFont val="Calibri"/>
        <family val="2"/>
        <charset val="238"/>
        <scheme val="minor"/>
      </rPr>
      <t xml:space="preserve">Profil: 84% A+; 12% A-; 4% B, Skóre: 4,64 
</t>
    </r>
    <r>
      <rPr>
        <u/>
        <sz val="11"/>
        <color theme="1"/>
        <rFont val="Calibri"/>
        <family val="2"/>
        <charset val="238"/>
        <scheme val="minor"/>
      </rPr>
      <t xml:space="preserve">Protipožiarna ochrana a bezpečnosť (III. stupeň) 
</t>
    </r>
    <r>
      <rPr>
        <sz val="11"/>
        <color theme="1"/>
        <rFont val="Calibri"/>
        <family val="2"/>
        <charset val="238"/>
        <scheme val="minor"/>
      </rPr>
      <t>Profil: 84% A+; 12% A-; 4% B, Skóre: 4,64</t>
    </r>
  </si>
  <si>
    <t>1 230 840  eur</t>
  </si>
  <si>
    <t>Aktuálny počet študentov na všetkých študijných programoch 3. stupňa štúdia 7 (3 denný, 4 externisti)</t>
  </si>
  <si>
    <t>Aktuálny počet školiteľov v odbore / FTE– 16/16</t>
  </si>
  <si>
    <t>Počet úspešných IK na TUZVO v r. 2021 –  0</t>
  </si>
  <si>
    <t>Počet úspešných HK na DF v r. 2021 – 0</t>
  </si>
  <si>
    <t>Počet zastavených HA a IK na TUZVO v r. 2021 – 0</t>
  </si>
  <si>
    <t>A+: 127; A: 53; A-: 76; B: 62; C: 746</t>
  </si>
  <si>
    <t>A+: 127; A: 53; A-: 76; B: 31; C: 152</t>
  </si>
  <si>
    <t>A+: 35; A: 11; A-: 21; B: 8; C: 47</t>
  </si>
  <si>
    <r>
      <rPr>
        <u/>
        <sz val="11"/>
        <color theme="1"/>
        <rFont val="Calibri"/>
        <family val="2"/>
        <charset val="238"/>
        <scheme val="minor"/>
      </rPr>
      <t xml:space="preserve">Drevárstvo s podporou informačných technológií (I. stupeň) 
</t>
    </r>
    <r>
      <rPr>
        <sz val="11"/>
        <color theme="1"/>
        <rFont val="Calibri"/>
        <family val="2"/>
        <charset val="238"/>
        <scheme val="minor"/>
      </rPr>
      <t xml:space="preserve">Profil: 88% A+; 4% A; 8% A-; 0% B; 0% C, Skóre: 4,80 
</t>
    </r>
    <r>
      <rPr>
        <u/>
        <sz val="11"/>
        <color theme="1"/>
        <rFont val="Calibri"/>
        <family val="2"/>
        <charset val="238"/>
        <scheme val="minor"/>
      </rPr>
      <t xml:space="preserve">Drevené stavby (I. stupeň) 
</t>
    </r>
    <r>
      <rPr>
        <sz val="11"/>
        <color theme="1"/>
        <rFont val="Calibri"/>
        <family val="2"/>
        <charset val="238"/>
        <scheme val="minor"/>
      </rPr>
      <t xml:space="preserve">Profil: 72% A+; 20% A; 4% A-; 4% B, Skóre: 4,55 
</t>
    </r>
    <r>
      <rPr>
        <u/>
        <sz val="11"/>
        <color theme="1"/>
        <rFont val="Calibri"/>
        <family val="2"/>
        <charset val="238"/>
        <scheme val="minor"/>
      </rPr>
      <t xml:space="preserve">Tvorba a konštrukcia nábytku (I. stupeň) 
</t>
    </r>
    <r>
      <rPr>
        <sz val="11"/>
        <color theme="1"/>
        <rFont val="Calibri"/>
        <family val="2"/>
        <charset val="238"/>
        <scheme val="minor"/>
      </rPr>
      <t xml:space="preserve">Profil: 80% A+; 12% A; 8% A-, Skóre: 4,72 
</t>
    </r>
    <r>
      <rPr>
        <u/>
        <sz val="11"/>
        <color theme="1"/>
        <rFont val="Calibri"/>
        <family val="2"/>
        <charset val="238"/>
        <scheme val="minor"/>
      </rPr>
      <t>Drevárske inžinierstvo (II. stupeň</t>
    </r>
    <r>
      <rPr>
        <sz val="11"/>
        <color theme="1"/>
        <rFont val="Calibri"/>
        <family val="2"/>
        <charset val="238"/>
        <scheme val="minor"/>
      </rPr>
      <t xml:space="preserve">) 
Profil: 88% A+; 4% A; 8% A-, Skóre: 4,80 
</t>
    </r>
    <r>
      <rPr>
        <u/>
        <sz val="11"/>
        <color theme="1"/>
        <rFont val="Calibri"/>
        <family val="2"/>
        <charset val="238"/>
        <scheme val="minor"/>
      </rPr>
      <t>Drevené stavby (II. stupeň)</t>
    </r>
    <r>
      <rPr>
        <sz val="11"/>
        <color theme="1"/>
        <rFont val="Calibri"/>
        <family val="2"/>
        <charset val="238"/>
        <scheme val="minor"/>
      </rPr>
      <t xml:space="preserve">
Profil: 72% A+; 20% A; 4% A-; 4% B, Skóre: 4,55 
</t>
    </r>
    <r>
      <rPr>
        <u/>
        <sz val="11"/>
        <color theme="1"/>
        <rFont val="Calibri"/>
        <family val="2"/>
        <charset val="238"/>
        <scheme val="minor"/>
      </rPr>
      <t xml:space="preserve">Tvorba a konštrukcia nábytku (II. stupeň) 
</t>
    </r>
    <r>
      <rPr>
        <sz val="11"/>
        <color theme="1"/>
        <rFont val="Calibri"/>
        <family val="2"/>
        <charset val="238"/>
        <scheme val="minor"/>
      </rPr>
      <t xml:space="preserve">Profil: 80% A+; 12% A; 8% A-, Skóre: 4,72 
</t>
    </r>
    <r>
      <rPr>
        <u/>
        <sz val="11"/>
        <color theme="1"/>
        <rFont val="Calibri"/>
        <family val="2"/>
        <charset val="238"/>
        <scheme val="minor"/>
      </rPr>
      <t xml:space="preserve">Technológia spracovania dreva (III. stupeň) 
</t>
    </r>
    <r>
      <rPr>
        <sz val="11"/>
        <color theme="1"/>
        <rFont val="Calibri"/>
        <family val="2"/>
        <charset val="238"/>
        <scheme val="minor"/>
      </rPr>
      <t xml:space="preserve">Profil: 96% A+; 4% A, Skóre: 4,96 </t>
    </r>
  </si>
  <si>
    <t>4 806 353  eur</t>
  </si>
  <si>
    <t>Aktuálny počet študentov na všetkých študijných programoch 3. stupňa štúdia 17 (10 denných, 7 externisti)</t>
  </si>
  <si>
    <t>Aktuálny počet školiteľov v odbore / FTE– 34/34</t>
  </si>
  <si>
    <t>Počet úspešných IK na TUZVO v r. 2021 –  2</t>
  </si>
  <si>
    <t>Počet úspešných HK na DF v r. 2021 – 1</t>
  </si>
  <si>
    <t>Počet zastavených HK a IK na TUZVO v r. 2021 – 0</t>
  </si>
  <si>
    <t xml:space="preserve">A+: 184; A: 20; A-:383 B-: 41; C: 31 </t>
  </si>
  <si>
    <t>A+: 184; A: 20; A-:383 B-: 41;</t>
  </si>
  <si>
    <t>A+: 28; A: 17; A-:14 B-: 25;</t>
  </si>
  <si>
    <t xml:space="preserve">6 825 </t>
  </si>
  <si>
    <t xml:space="preserve">4 518 </t>
  </si>
  <si>
    <r>
      <rPr>
        <u/>
        <sz val="11"/>
        <color theme="1"/>
        <rFont val="Calibri"/>
        <family val="2"/>
        <charset val="238"/>
        <scheme val="minor"/>
      </rPr>
      <t>Ekológia a ochrana biodiverzity (I. stupeň)</t>
    </r>
    <r>
      <rPr>
        <sz val="11"/>
        <color theme="1"/>
        <rFont val="Calibri"/>
        <family val="2"/>
        <charset val="238"/>
        <scheme val="minor"/>
      </rPr>
      <t xml:space="preserve"> 
Profil: 96% A+, 4% A, Skóre: 4,96
</t>
    </r>
    <r>
      <rPr>
        <u/>
        <sz val="11"/>
        <color theme="1"/>
        <rFont val="Calibri"/>
        <family val="2"/>
        <charset val="238"/>
        <scheme val="minor"/>
      </rPr>
      <t xml:space="preserve">Ekológia a ochrana biodiverzity (II. stupeň) 
</t>
    </r>
    <r>
      <rPr>
        <sz val="11"/>
        <color theme="1"/>
        <rFont val="Calibri"/>
        <family val="2"/>
        <charset val="238"/>
        <scheme val="minor"/>
      </rPr>
      <t xml:space="preserve">Profil: 96% A+, 4% A, Skóre: 4,96
</t>
    </r>
    <r>
      <rPr>
        <u/>
        <sz val="11"/>
        <color theme="1"/>
        <rFont val="Calibri"/>
        <family val="2"/>
        <charset val="238"/>
        <scheme val="minor"/>
      </rPr>
      <t xml:space="preserve">Ekológia a ochrana biodiverzity (III. stupeň) 
</t>
    </r>
    <r>
      <rPr>
        <sz val="11"/>
        <color theme="1"/>
        <rFont val="Calibri"/>
        <family val="2"/>
        <charset val="238"/>
        <scheme val="minor"/>
      </rPr>
      <t xml:space="preserve">Profil: 96% A+, 4% A, Skóre: 4,96
</t>
    </r>
    <r>
      <rPr>
        <u/>
        <sz val="11"/>
        <color theme="1"/>
        <rFont val="Calibri"/>
        <family val="2"/>
        <charset val="238"/>
        <scheme val="minor"/>
      </rPr>
      <t>Forenzná a kriminalistická environmentalistika (I. stupeň)</t>
    </r>
    <r>
      <rPr>
        <sz val="11"/>
        <color theme="1"/>
        <rFont val="Calibri"/>
        <family val="2"/>
        <charset val="238"/>
        <scheme val="minor"/>
      </rPr>
      <t xml:space="preserve"> 
Profil:  52% A+; 32% A, 16% A-, Skóre: 4,36
</t>
    </r>
    <r>
      <rPr>
        <u/>
        <sz val="11"/>
        <color theme="1"/>
        <rFont val="Calibri"/>
        <family val="2"/>
        <charset val="238"/>
        <scheme val="minor"/>
      </rPr>
      <t>Forenzná a kriminalistická environmentalistika (II. stupeň)</t>
    </r>
    <r>
      <rPr>
        <sz val="11"/>
        <color theme="1"/>
        <rFont val="Calibri"/>
        <family val="2"/>
        <charset val="238"/>
        <scheme val="minor"/>
      </rPr>
      <t xml:space="preserve"> 
Profil:  52% A+; 32%A, 16%A-, Skóre: 4,36
</t>
    </r>
    <r>
      <rPr>
        <u/>
        <sz val="11"/>
        <color theme="1"/>
        <rFont val="Calibri"/>
        <family val="2"/>
        <charset val="238"/>
        <scheme val="minor"/>
      </rPr>
      <t xml:space="preserve">Environmentálne inžinierstvo (III. stupeň) 
</t>
    </r>
    <r>
      <rPr>
        <sz val="11"/>
        <color theme="1"/>
        <rFont val="Calibri"/>
        <family val="2"/>
        <charset val="238"/>
        <scheme val="minor"/>
      </rPr>
      <t xml:space="preserve">Profil:  52% A+; 32% A, 16% A-, Skóre: 4,36
</t>
    </r>
    <r>
      <rPr>
        <u/>
        <sz val="11"/>
        <color theme="1"/>
        <rFont val="Calibri"/>
        <family val="2"/>
        <charset val="238"/>
        <scheme val="minor"/>
      </rPr>
      <t xml:space="preserve">Ochrana a využívanie krajiny (I. stupeň) 
</t>
    </r>
    <r>
      <rPr>
        <sz val="11"/>
        <color theme="1"/>
        <rFont val="Calibri"/>
        <family val="2"/>
        <charset val="238"/>
        <scheme val="minor"/>
      </rPr>
      <t xml:space="preserve">Profil:  80% A+, 8%A, 8% B, 4% C, Skóre: 4,52
</t>
    </r>
    <r>
      <rPr>
        <u/>
        <sz val="11"/>
        <color theme="1"/>
        <rFont val="Calibri"/>
        <family val="2"/>
        <charset val="238"/>
        <scheme val="minor"/>
      </rPr>
      <t xml:space="preserve">Ochrana a využívanie krajiny (II. stupeň) 
</t>
    </r>
    <r>
      <rPr>
        <sz val="11"/>
        <color theme="1"/>
        <rFont val="Calibri"/>
        <family val="2"/>
        <charset val="238"/>
        <scheme val="minor"/>
      </rPr>
      <t xml:space="preserve">Profil:  80% A+, 8%A, 8% B, 4% C, Skóre: 4,52
</t>
    </r>
    <r>
      <rPr>
        <u/>
        <sz val="11"/>
        <color theme="1"/>
        <rFont val="Calibri"/>
        <family val="2"/>
        <charset val="238"/>
        <scheme val="minor"/>
      </rPr>
      <t>Ochrana a využívanie krajiny (III. stupeň)</t>
    </r>
    <r>
      <rPr>
        <sz val="11"/>
        <color theme="1"/>
        <rFont val="Calibri"/>
        <family val="2"/>
        <charset val="238"/>
        <scheme val="minor"/>
      </rPr>
      <t xml:space="preserve"> 
Profil:  80% A+, 8%A, 8% B, 4% C, Skóre: 4,52</t>
    </r>
  </si>
  <si>
    <r>
      <t xml:space="preserve">1 371 9011 </t>
    </r>
    <r>
      <rPr>
        <sz val="11"/>
        <color theme="1"/>
        <rFont val="Calibri"/>
        <family val="2"/>
        <charset val="238"/>
        <scheme val="minor"/>
      </rPr>
      <t>eur</t>
    </r>
  </si>
  <si>
    <t>Priemerný počet študentov na školiteľa = 1,27
Maximálny počet študentov na školiteľa = 5</t>
  </si>
  <si>
    <t>Aktuálny počet študentov na všetkých študijných programoch 3. stupňa štúdia je 15 (z toho 13 denných, 2 externí)</t>
  </si>
  <si>
    <t>Aktuálny počet školiteľov v odbore / FTE– 46/45,1</t>
  </si>
  <si>
    <t>Počet úspešných IK na TUZVO v r. 2021 –  1</t>
  </si>
  <si>
    <t>Počet úspešných HK na LF v r. 2021 –1</t>
  </si>
  <si>
    <t>Počet zastavených HK a IK na TUZVO v r. 2021 – 1</t>
  </si>
  <si>
    <t xml:space="preserve">A+: 132; A: 20; A-: 17; B: 11 </t>
  </si>
  <si>
    <t xml:space="preserve">A+: 129; A: 15; A-:17 </t>
  </si>
  <si>
    <t>A+: 9; A: 1; A-: 1; B: 1</t>
  </si>
  <si>
    <r>
      <rPr>
        <u/>
        <sz val="11"/>
        <color theme="1"/>
        <rFont val="Calibri"/>
        <family val="2"/>
        <charset val="238"/>
        <scheme val="minor"/>
      </rPr>
      <t xml:space="preserve">Ekonomika a manažment prírodných zdrojov (I. stupeň) </t>
    </r>
    <r>
      <rPr>
        <sz val="11"/>
        <color theme="1"/>
        <rFont val="Calibri"/>
        <family val="2"/>
        <charset val="238"/>
        <scheme val="minor"/>
      </rPr>
      <t xml:space="preserve">Profil: 48% A+; 36% A-; 8% B; 8% C, Skóre: 3,72
</t>
    </r>
    <r>
      <rPr>
        <u/>
        <sz val="11"/>
        <color theme="1"/>
        <rFont val="Calibri"/>
        <family val="2"/>
        <charset val="238"/>
        <scheme val="minor"/>
      </rPr>
      <t>Ekonomika a manažment podnikov drevospracujúceho priemyslu (I. stupeň)</t>
    </r>
    <r>
      <rPr>
        <sz val="11"/>
        <color theme="1"/>
        <rFont val="Calibri"/>
        <family val="2"/>
        <charset val="238"/>
        <scheme val="minor"/>
      </rPr>
      <t xml:space="preserve"> 
Profil: 64% A+; 8% A; 24% A-; 4% B, Skóre: 4,32
</t>
    </r>
    <r>
      <rPr>
        <u/>
        <sz val="11"/>
        <color theme="1"/>
        <rFont val="Calibri"/>
        <family val="2"/>
        <charset val="238"/>
        <scheme val="minor"/>
      </rPr>
      <t xml:space="preserve">Ekonomika a manažment prírodných zdrojov (II. stupeň)
</t>
    </r>
    <r>
      <rPr>
        <sz val="11"/>
        <color theme="1"/>
        <rFont val="Calibri"/>
        <family val="2"/>
        <charset val="238"/>
        <scheme val="minor"/>
      </rPr>
      <t xml:space="preserve">Profil: 68% A+, 28% A-, 4% B, Skóre: 4,32
</t>
    </r>
    <r>
      <rPr>
        <u/>
        <sz val="11"/>
        <color theme="1"/>
        <rFont val="Calibri"/>
        <family val="2"/>
        <charset val="238"/>
        <scheme val="minor"/>
      </rPr>
      <t>Ekonomika a manažment podnikov drevospracujúceho priemyslu (II. stupeň)</t>
    </r>
    <r>
      <rPr>
        <sz val="11"/>
        <color theme="1"/>
        <rFont val="Calibri"/>
        <family val="2"/>
        <charset val="238"/>
        <scheme val="minor"/>
      </rPr>
      <t xml:space="preserve"> 
Profil: 64% A+, 8% A, 24% A-, 4% B, Skóre: 4,32
</t>
    </r>
    <r>
      <rPr>
        <u/>
        <sz val="11"/>
        <color theme="1"/>
        <rFont val="Calibri"/>
        <family val="2"/>
        <charset val="238"/>
        <scheme val="minor"/>
      </rPr>
      <t xml:space="preserve">Ekonomika a manažment lesnícko-drevárskeho komplexu (III. stupeň) 
</t>
    </r>
    <r>
      <rPr>
        <sz val="11"/>
        <color theme="1"/>
        <rFont val="Calibri"/>
        <family val="2"/>
        <charset val="238"/>
        <scheme val="minor"/>
      </rPr>
      <t>Profil: 76% A+, 4% A, 20% A-, Skóre: 4,56</t>
    </r>
  </si>
  <si>
    <t>2 114 697   eur</t>
  </si>
  <si>
    <t>Priemerný počet študentov na školiteľa = 1,6
Maximálny počet študentov na školiteľa = 3</t>
  </si>
  <si>
    <t>Aktuálny počet študentov na všetkých študijných programoch 3. stupňa štúdia 16</t>
  </si>
  <si>
    <t>Aktuálny počet školiteľov v odbore / FTE– 10/9</t>
  </si>
  <si>
    <t>Počet úspešných HK na LF v r. 2021 – 0</t>
  </si>
  <si>
    <t xml:space="preserve">Lesníctvo </t>
  </si>
  <si>
    <t>A+: 193; A: 4; A-: 88; B: 39</t>
  </si>
  <si>
    <r>
      <rPr>
        <u/>
        <sz val="11"/>
        <color theme="1"/>
        <rFont val="Calibri"/>
        <family val="2"/>
        <charset val="238"/>
        <scheme val="minor"/>
      </rPr>
      <t xml:space="preserve">Lesníctvo (I. stupeň) 
</t>
    </r>
    <r>
      <rPr>
        <sz val="11"/>
        <color theme="1"/>
        <rFont val="Calibri"/>
        <family val="2"/>
        <charset val="238"/>
        <scheme val="minor"/>
      </rPr>
      <t xml:space="preserve">Profil: 96% A+; 4% A-; Skóre:  4,92 
</t>
    </r>
    <r>
      <rPr>
        <u/>
        <sz val="11"/>
        <color theme="1"/>
        <rFont val="Calibri"/>
        <family val="2"/>
        <charset val="238"/>
        <scheme val="minor"/>
      </rPr>
      <t xml:space="preserve">Aplikovaná zoológia a poľovníctvo (I. stupeň) 
</t>
    </r>
    <r>
      <rPr>
        <sz val="11"/>
        <color theme="1"/>
        <rFont val="Calibri"/>
        <family val="2"/>
        <charset val="238"/>
        <scheme val="minor"/>
      </rPr>
      <t xml:space="preserve">Profil: 92% A+; 8% A-; Skóre: 4,84
</t>
    </r>
    <r>
      <rPr>
        <u/>
        <sz val="11"/>
        <color theme="1"/>
        <rFont val="Calibri"/>
        <family val="2"/>
        <charset val="238"/>
        <scheme val="minor"/>
      </rPr>
      <t>Adaptívne lesníctvo (II. stupeň)</t>
    </r>
    <r>
      <rPr>
        <sz val="11"/>
        <color theme="1"/>
        <rFont val="Calibri"/>
        <family val="2"/>
        <charset val="238"/>
        <scheme val="minor"/>
      </rPr>
      <t xml:space="preserve"> 
Profil: 88% A+; 12% A-; Skóre: 4,76
</t>
    </r>
    <r>
      <rPr>
        <u/>
        <sz val="11"/>
        <color theme="1"/>
        <rFont val="Calibri"/>
        <family val="2"/>
        <charset val="238"/>
        <scheme val="minor"/>
      </rPr>
      <t>Aplikovaná zoológia a poľovníctvo (II. stupeň)</t>
    </r>
    <r>
      <rPr>
        <sz val="11"/>
        <color theme="1"/>
        <rFont val="Calibri"/>
        <family val="2"/>
        <charset val="238"/>
        <scheme val="minor"/>
      </rPr>
      <t xml:space="preserve"> 
Profil: 92% A+; 8% A-; Skóre: 4,84
</t>
    </r>
    <r>
      <rPr>
        <u/>
        <sz val="11"/>
        <color theme="1"/>
        <rFont val="Calibri"/>
        <family val="2"/>
        <charset val="238"/>
        <scheme val="minor"/>
      </rPr>
      <t>Ekológia lesa (II. stupeň)</t>
    </r>
    <r>
      <rPr>
        <sz val="11"/>
        <color theme="1"/>
        <rFont val="Calibri"/>
        <family val="2"/>
        <charset val="238"/>
        <scheme val="minor"/>
      </rPr>
      <t xml:space="preserve"> 
Profil: 96% A+; 4% A-; Skóre: 4,92
</t>
    </r>
    <r>
      <rPr>
        <u/>
        <sz val="11"/>
        <color theme="1"/>
        <rFont val="Calibri"/>
        <family val="2"/>
        <charset val="238"/>
        <scheme val="minor"/>
      </rPr>
      <t>Geoinformačné a mapovacie techniky v lesníctve (II. stupeň)</t>
    </r>
    <r>
      <rPr>
        <sz val="11"/>
        <color theme="1"/>
        <rFont val="Calibri"/>
        <family val="2"/>
        <charset val="238"/>
        <scheme val="minor"/>
      </rPr>
      <t xml:space="preserve"> 
Profil: 64% A+; 20% A; 16% A-; Skóre: 4,48
</t>
    </r>
    <r>
      <rPr>
        <u/>
        <sz val="11"/>
        <color theme="1"/>
        <rFont val="Calibri"/>
        <family val="2"/>
        <charset val="238"/>
        <scheme val="minor"/>
      </rPr>
      <t xml:space="preserve">Lesnícka fytológia (III. stupeň) 
</t>
    </r>
    <r>
      <rPr>
        <sz val="11"/>
        <color theme="1"/>
        <rFont val="Calibri"/>
        <family val="2"/>
        <charset val="238"/>
        <scheme val="minor"/>
      </rPr>
      <t xml:space="preserve">Profil: 72% A+; 8% A; 12% A-; 8% B; Skóre: 4,44
</t>
    </r>
    <r>
      <rPr>
        <u/>
        <sz val="11"/>
        <color theme="1"/>
        <rFont val="Calibri"/>
        <family val="2"/>
        <charset val="238"/>
        <scheme val="minor"/>
      </rPr>
      <t xml:space="preserve">Ekológia lesa (III. stupeň) 
</t>
    </r>
    <r>
      <rPr>
        <sz val="11"/>
        <color theme="1"/>
        <rFont val="Calibri"/>
        <family val="2"/>
        <charset val="238"/>
        <scheme val="minor"/>
      </rPr>
      <t xml:space="preserve">Profil: 96 % A+; 4% A-; Skóre: 4,92
</t>
    </r>
    <r>
      <rPr>
        <u/>
        <sz val="11"/>
        <color theme="1"/>
        <rFont val="Calibri"/>
        <family val="2"/>
        <charset val="238"/>
        <scheme val="minor"/>
      </rPr>
      <t>Hospodárska úprava lesa (III. stupeň)</t>
    </r>
    <r>
      <rPr>
        <sz val="11"/>
        <color theme="1"/>
        <rFont val="Calibri"/>
        <family val="2"/>
        <charset val="238"/>
        <scheme val="minor"/>
      </rPr>
      <t xml:space="preserve"> 
Profil: 76% A+; 12% A; 12% A-; Skóre: 4,64
</t>
    </r>
    <r>
      <rPr>
        <u/>
        <sz val="11"/>
        <color theme="1"/>
        <rFont val="Calibri"/>
        <family val="2"/>
        <charset val="238"/>
        <scheme val="minor"/>
      </rPr>
      <t>Ekosystémové služby lesov (III. stupeň</t>
    </r>
    <r>
      <rPr>
        <sz val="11"/>
        <color theme="1"/>
        <rFont val="Calibri"/>
        <family val="2"/>
        <charset val="238"/>
        <scheme val="minor"/>
      </rPr>
      <t>) 
Profil: 96 % A+; 4% A-; Skóre: 4,92</t>
    </r>
  </si>
  <si>
    <t>7 604 494 eur</t>
  </si>
  <si>
    <t>Aktuálny počet študentov na všetkých študijných programoch 3. stupňa štúdia: 30</t>
  </si>
  <si>
    <t>Aktuálny počet školiteľov v odbore / FTE: 106/58,1</t>
  </si>
  <si>
    <t>Počet úspešných IK na TUZVO v r. 2021 –  3</t>
  </si>
  <si>
    <t>Počet úspešných HK na LF v r. 2021 – 2</t>
  </si>
  <si>
    <t xml:space="preserve">A+: 46; A: 34; A-: 94; B: 43 </t>
  </si>
  <si>
    <t xml:space="preserve">A+: 46; A: 34; A-: 94 </t>
  </si>
  <si>
    <t>A+: 12; A: 9; A-: 38; B: 33</t>
  </si>
  <si>
    <r>
      <rPr>
        <u/>
        <sz val="11"/>
        <color theme="1"/>
        <rFont val="Calibri"/>
        <family val="2"/>
        <charset val="238"/>
        <scheme val="minor"/>
      </rPr>
      <t>Výrobná technika a manažment výrobných procesov (I. stupeň)</t>
    </r>
    <r>
      <rPr>
        <sz val="11"/>
        <color theme="1"/>
        <rFont val="Calibri"/>
        <family val="2"/>
        <charset val="238"/>
        <scheme val="minor"/>
      </rPr>
      <t xml:space="preserve"> 
Profil: 72% A+; 12% A; 16% A-; Skóre: 4,56 
</t>
    </r>
    <r>
      <rPr>
        <u/>
        <sz val="11"/>
        <color theme="1"/>
        <rFont val="Calibri"/>
        <family val="2"/>
        <charset val="238"/>
        <scheme val="minor"/>
      </rPr>
      <t>Výrobná technika (II. stupeň)</t>
    </r>
    <r>
      <rPr>
        <sz val="11"/>
        <color theme="1"/>
        <rFont val="Calibri"/>
        <family val="2"/>
        <charset val="238"/>
        <scheme val="minor"/>
      </rPr>
      <t xml:space="preserve"> 
Profil: 72% A+; 12% A; 16% A-; Skóre: 4,56 
</t>
    </r>
    <r>
      <rPr>
        <u/>
        <sz val="11"/>
        <color theme="1"/>
        <rFont val="Calibri"/>
        <family val="2"/>
        <charset val="238"/>
        <scheme val="minor"/>
      </rPr>
      <t xml:space="preserve">Výrobná technika (III. stupeň) 
</t>
    </r>
    <r>
      <rPr>
        <sz val="11"/>
        <color theme="1"/>
        <rFont val="Calibri"/>
        <family val="2"/>
        <charset val="238"/>
        <scheme val="minor"/>
      </rPr>
      <t xml:space="preserve">Profil: 72% A+; 12% A; 16% A-; Skóre: 4,56 </t>
    </r>
  </si>
  <si>
    <t>1 574 898 eur</t>
  </si>
  <si>
    <t>Aktuálny počet študentov na všetkých študijných programoch 3. stupňa štúdia: 8</t>
  </si>
  <si>
    <t>Aktuálny počet školiteľov v odbore / FTE: 11/11</t>
  </si>
  <si>
    <t>Počet úspešných HK na FT v r. 2021 – 1</t>
  </si>
  <si>
    <t xml:space="preserve">A+: 7; A: 18; A-: 42; B: 74; C: 137  </t>
  </si>
  <si>
    <t>A+: 7; A: 18; A-: 42; B: 0</t>
  </si>
  <si>
    <t xml:space="preserve">A+: 1; A: 7; A-: 0; B: 1 </t>
  </si>
  <si>
    <t>3 604</t>
  </si>
  <si>
    <r>
      <rPr>
        <u/>
        <sz val="11"/>
        <color theme="1"/>
        <rFont val="Calibri"/>
        <family val="2"/>
        <charset val="238"/>
        <scheme val="minor"/>
      </rPr>
      <t>Dizajn nábytku a interiéru (I. stupeň)</t>
    </r>
    <r>
      <rPr>
        <sz val="11"/>
        <color theme="1"/>
        <rFont val="Calibri"/>
        <family val="2"/>
        <charset val="238"/>
        <scheme val="minor"/>
      </rPr>
      <t xml:space="preserve"> 
Profil: 36% A+; 44% A; 20% A-; Skóre: 4,16 
</t>
    </r>
    <r>
      <rPr>
        <u/>
        <sz val="11"/>
        <color theme="1"/>
        <rFont val="Calibri"/>
        <family val="2"/>
        <charset val="238"/>
        <scheme val="minor"/>
      </rPr>
      <t xml:space="preserve">Dizajn nábytku a interiéru (II. stupeň) 
</t>
    </r>
    <r>
      <rPr>
        <sz val="11"/>
        <color theme="1"/>
        <rFont val="Calibri"/>
        <family val="2"/>
        <charset val="238"/>
        <scheme val="minor"/>
      </rPr>
      <t xml:space="preserve">Profil: 36% A+; 44% A; 20% A-; Skóre: 4,16 
</t>
    </r>
    <r>
      <rPr>
        <u/>
        <sz val="11"/>
        <color theme="1"/>
        <rFont val="Calibri"/>
        <family val="2"/>
        <charset val="238"/>
        <scheme val="minor"/>
      </rPr>
      <t>Dizajn nábytku a bývania (III. stupeň)</t>
    </r>
    <r>
      <rPr>
        <sz val="11"/>
        <color theme="1"/>
        <rFont val="Calibri"/>
        <family val="2"/>
        <charset val="238"/>
        <scheme val="minor"/>
      </rPr>
      <t xml:space="preserve"> 
Profil: 36% A+; 44% A; 20% A-; Skóre: 4,16 </t>
    </r>
  </si>
  <si>
    <t>382 266  eur</t>
  </si>
  <si>
    <t>Priemerný počet študentov na školiteľa = 2,25 
Maximálny počet študentov na školiteľa = 5</t>
  </si>
  <si>
    <t>Aktuálny počet školiteľov v odbore / FTE– 4/4</t>
  </si>
  <si>
    <t>Počet úspešných IK na TUZVO v r. 2021 –  0.</t>
  </si>
  <si>
    <t xml:space="preserve">TUZVO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</si>
</sst>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8"/>
      <color theme="10"/>
      <name val="Calibri"/>
      <family val="2"/>
      <scheme val="minor"/>
    </font>
    <font>
      <sz val="8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10" fontId="0" fillId="0" borderId="0" xfId="1" applyNumberFormat="1" applyFont="1"/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10" fontId="0" fillId="0" borderId="3" xfId="0" applyNumberFormat="1" applyBorder="1"/>
    <xf numFmtId="0" fontId="0" fillId="0" borderId="3" xfId="0" applyBorder="1" applyAlignment="1">
      <alignment wrapText="1"/>
    </xf>
    <xf numFmtId="0" fontId="1" fillId="0" borderId="3" xfId="0" applyFont="1" applyBorder="1"/>
    <xf numFmtId="10" fontId="1" fillId="0" borderId="3" xfId="0" applyNumberFormat="1" applyFont="1" applyBorder="1"/>
    <xf numFmtId="0" fontId="1" fillId="0" borderId="3" xfId="0" applyFont="1" applyBorder="1" applyAlignment="1">
      <alignment wrapText="1"/>
    </xf>
    <xf numFmtId="10" fontId="1" fillId="0" borderId="3" xfId="0" applyNumberFormat="1" applyFont="1" applyBorder="1" applyAlignment="1">
      <alignment wrapText="1"/>
    </xf>
    <xf numFmtId="0" fontId="0" fillId="0" borderId="7" xfId="0" applyBorder="1"/>
    <xf numFmtId="0" fontId="0" fillId="0" borderId="8" xfId="0" applyBorder="1"/>
    <xf numFmtId="10" fontId="0" fillId="0" borderId="8" xfId="0" applyNumberFormat="1" applyBorder="1"/>
    <xf numFmtId="10" fontId="0" fillId="0" borderId="9" xfId="0" applyNumberFormat="1" applyBorder="1"/>
    <xf numFmtId="0" fontId="0" fillId="0" borderId="10" xfId="0" applyBorder="1"/>
    <xf numFmtId="10" fontId="0" fillId="0" borderId="11" xfId="0" applyNumberForma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10" fontId="1" fillId="0" borderId="13" xfId="0" applyNumberFormat="1" applyFont="1" applyBorder="1"/>
    <xf numFmtId="0" fontId="1" fillId="0" borderId="14" xfId="0" applyFont="1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1" xfId="0" applyBorder="1"/>
    <xf numFmtId="10" fontId="1" fillId="0" borderId="11" xfId="0" applyNumberFormat="1" applyFont="1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10" fontId="1" fillId="0" borderId="13" xfId="0" applyNumberFormat="1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 vertical="center"/>
    </xf>
    <xf numFmtId="10" fontId="5" fillId="2" borderId="3" xfId="1" applyNumberFormat="1" applyFont="1" applyFill="1" applyBorder="1" applyAlignment="1">
      <alignment horizontal="center" vertical="center" wrapText="1"/>
    </xf>
    <xf numFmtId="10" fontId="0" fillId="0" borderId="3" xfId="1" applyNumberFormat="1" applyFont="1" applyBorder="1"/>
    <xf numFmtId="10" fontId="1" fillId="0" borderId="3" xfId="1" applyNumberFormat="1" applyFont="1" applyBorder="1"/>
    <xf numFmtId="9" fontId="1" fillId="0" borderId="3" xfId="0" applyNumberFormat="1" applyFont="1" applyBorder="1"/>
    <xf numFmtId="10" fontId="0" fillId="0" borderId="8" xfId="1" applyNumberFormat="1" applyFont="1" applyBorder="1"/>
    <xf numFmtId="10" fontId="1" fillId="0" borderId="13" xfId="1" applyNumberFormat="1" applyFont="1" applyBorder="1"/>
    <xf numFmtId="9" fontId="1" fillId="0" borderId="13" xfId="0" applyNumberFormat="1" applyFont="1" applyBorder="1"/>
    <xf numFmtId="0" fontId="1" fillId="0" borderId="21" xfId="0" applyFont="1" applyBorder="1"/>
    <xf numFmtId="0" fontId="1" fillId="0" borderId="18" xfId="0" applyFont="1" applyBorder="1"/>
    <xf numFmtId="10" fontId="1" fillId="0" borderId="18" xfId="1" applyNumberFormat="1" applyFont="1" applyBorder="1"/>
    <xf numFmtId="10" fontId="1" fillId="0" borderId="18" xfId="0" applyNumberFormat="1" applyFont="1" applyBorder="1"/>
    <xf numFmtId="9" fontId="1" fillId="0" borderId="18" xfId="0" applyNumberFormat="1" applyFont="1" applyBorder="1"/>
    <xf numFmtId="0" fontId="1" fillId="0" borderId="22" xfId="0" applyFont="1" applyBorder="1"/>
    <xf numFmtId="49" fontId="0" fillId="0" borderId="3" xfId="0" applyNumberFormat="1" applyBorder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0" fontId="0" fillId="0" borderId="8" xfId="1" applyNumberFormat="1" applyFont="1" applyFill="1" applyBorder="1"/>
    <xf numFmtId="10" fontId="0" fillId="0" borderId="3" xfId="1" applyNumberFormat="1" applyFont="1" applyFill="1" applyBorder="1"/>
    <xf numFmtId="10" fontId="1" fillId="0" borderId="3" xfId="1" applyNumberFormat="1" applyFont="1" applyFill="1" applyBorder="1"/>
    <xf numFmtId="10" fontId="1" fillId="0" borderId="13" xfId="1" applyNumberFormat="1" applyFont="1" applyFill="1" applyBorder="1"/>
    <xf numFmtId="10" fontId="0" fillId="0" borderId="0" xfId="1" applyNumberFormat="1" applyFont="1" applyFill="1"/>
    <xf numFmtId="0" fontId="0" fillId="0" borderId="29" xfId="0" applyBorder="1"/>
    <xf numFmtId="10" fontId="0" fillId="0" borderId="29" xfId="1" applyNumberFormat="1" applyFont="1" applyFill="1" applyBorder="1"/>
    <xf numFmtId="10" fontId="0" fillId="0" borderId="30" xfId="0" applyNumberFormat="1" applyBorder="1"/>
    <xf numFmtId="9" fontId="0" fillId="0" borderId="0" xfId="1" applyFont="1" applyFill="1"/>
    <xf numFmtId="9" fontId="0" fillId="0" borderId="3" xfId="0" applyNumberFormat="1" applyBorder="1"/>
    <xf numFmtId="0" fontId="0" fillId="0" borderId="3" xfId="0" applyBorder="1" applyAlignment="1">
      <alignment horizontal="center" vertical="center"/>
    </xf>
    <xf numFmtId="9" fontId="0" fillId="0" borderId="3" xfId="1" applyFont="1" applyFill="1" applyBorder="1"/>
    <xf numFmtId="9" fontId="1" fillId="0" borderId="3" xfId="1" applyFont="1" applyFill="1" applyBorder="1"/>
    <xf numFmtId="9" fontId="5" fillId="2" borderId="3" xfId="1" applyFont="1" applyFill="1" applyBorder="1" applyAlignment="1">
      <alignment horizontal="center" vertical="center" wrapText="1"/>
    </xf>
    <xf numFmtId="9" fontId="5" fillId="2" borderId="3" xfId="1" applyFont="1" applyFill="1" applyBorder="1" applyAlignment="1">
      <alignment horizontal="center" vertical="center"/>
    </xf>
    <xf numFmtId="9" fontId="0" fillId="0" borderId="8" xfId="0" applyNumberFormat="1" applyBorder="1"/>
    <xf numFmtId="0" fontId="0" fillId="0" borderId="8" xfId="0" applyBorder="1" applyAlignment="1">
      <alignment horizontal="center" vertical="center"/>
    </xf>
    <xf numFmtId="9" fontId="0" fillId="0" borderId="8" xfId="1" applyFont="1" applyFill="1" applyBorder="1"/>
    <xf numFmtId="0" fontId="4" fillId="0" borderId="13" xfId="0" applyFont="1" applyBorder="1"/>
    <xf numFmtId="9" fontId="0" fillId="0" borderId="13" xfId="0" applyNumberFormat="1" applyBorder="1"/>
    <xf numFmtId="10" fontId="1" fillId="0" borderId="14" xfId="1" applyNumberFormat="1" applyFont="1" applyFill="1" applyBorder="1"/>
    <xf numFmtId="9" fontId="1" fillId="0" borderId="13" xfId="1" applyFont="1" applyFill="1" applyBorder="1"/>
    <xf numFmtId="0" fontId="1" fillId="0" borderId="7" xfId="0" applyFont="1" applyBorder="1" applyAlignment="1">
      <alignment wrapText="1"/>
    </xf>
    <xf numFmtId="10" fontId="0" fillId="0" borderId="9" xfId="1" applyNumberFormat="1" applyFont="1" applyFill="1" applyBorder="1"/>
    <xf numFmtId="0" fontId="0" fillId="0" borderId="13" xfId="0" applyBorder="1"/>
    <xf numFmtId="9" fontId="0" fillId="0" borderId="13" xfId="1" applyFont="1" applyFill="1" applyBorder="1"/>
    <xf numFmtId="10" fontId="0" fillId="0" borderId="13" xfId="1" applyNumberFormat="1" applyFont="1" applyFill="1" applyBorder="1"/>
    <xf numFmtId="10" fontId="0" fillId="0" borderId="14" xfId="1" applyNumberFormat="1" applyFont="1" applyFill="1" applyBorder="1"/>
    <xf numFmtId="10" fontId="5" fillId="2" borderId="29" xfId="0" applyNumberFormat="1" applyFont="1" applyFill="1" applyBorder="1" applyAlignment="1">
      <alignment horizontal="center" vertical="center" wrapText="1"/>
    </xf>
    <xf numFmtId="10" fontId="0" fillId="0" borderId="13" xfId="0" applyNumberFormat="1" applyBorder="1"/>
    <xf numFmtId="0" fontId="0" fillId="0" borderId="14" xfId="0" applyBorder="1"/>
    <xf numFmtId="0" fontId="1" fillId="0" borderId="26" xfId="0" applyFont="1" applyBorder="1"/>
    <xf numFmtId="0" fontId="1" fillId="0" borderId="27" xfId="0" applyFont="1" applyBorder="1"/>
    <xf numFmtId="10" fontId="0" fillId="0" borderId="27" xfId="0" applyNumberFormat="1" applyBorder="1"/>
    <xf numFmtId="0" fontId="0" fillId="0" borderId="31" xfId="0" applyBorder="1"/>
    <xf numFmtId="0" fontId="7" fillId="0" borderId="0" xfId="2"/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left" vertical="top" wrapText="1"/>
    </xf>
    <xf numFmtId="0" fontId="9" fillId="0" borderId="0" xfId="3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7" fillId="0" borderId="0" xfId="2" applyAlignment="1">
      <alignment horizontal="left" vertical="center"/>
    </xf>
    <xf numFmtId="0" fontId="11" fillId="0" borderId="0" xfId="3" applyFont="1" applyAlignment="1">
      <alignment vertical="top" wrapText="1"/>
    </xf>
    <xf numFmtId="0" fontId="11" fillId="0" borderId="0" xfId="3" applyFont="1" applyAlignment="1">
      <alignment horizontal="left" vertical="top" wrapText="1"/>
    </xf>
    <xf numFmtId="0" fontId="12" fillId="0" borderId="0" xfId="2" applyFont="1" applyAlignment="1">
      <alignment horizontal="left" vertical="top"/>
    </xf>
    <xf numFmtId="0" fontId="13" fillId="0" borderId="0" xfId="3" applyFont="1" applyAlignment="1">
      <alignment vertical="top" wrapText="1"/>
    </xf>
    <xf numFmtId="0" fontId="14" fillId="0" borderId="0" xfId="2" applyFont="1" applyAlignment="1">
      <alignment horizontal="left" vertical="top"/>
    </xf>
    <xf numFmtId="0" fontId="12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center"/>
    </xf>
    <xf numFmtId="0" fontId="8" fillId="0" borderId="0" xfId="3"/>
    <xf numFmtId="0" fontId="7" fillId="0" borderId="0" xfId="2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0" fontId="0" fillId="0" borderId="29" xfId="0" applyNumberFormat="1" applyBorder="1"/>
    <xf numFmtId="10" fontId="0" fillId="0" borderId="30" xfId="1" applyNumberFormat="1" applyFont="1" applyBorder="1"/>
    <xf numFmtId="0" fontId="1" fillId="0" borderId="28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6" xfId="0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0" fontId="5" fillId="2" borderId="8" xfId="1" applyNumberFormat="1" applyFont="1" applyFill="1" applyBorder="1" applyAlignment="1">
      <alignment horizontal="center" vertical="center" wrapText="1"/>
    </xf>
    <xf numFmtId="10" fontId="5" fillId="2" borderId="18" xfId="1" applyNumberFormat="1" applyFont="1" applyFill="1" applyBorder="1" applyAlignment="1">
      <alignment horizontal="center" vertical="center" wrapText="1"/>
    </xf>
    <xf numFmtId="10" fontId="5" fillId="2" borderId="27" xfId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0" fontId="5" fillId="2" borderId="18" xfId="1" applyNumberFormat="1" applyFont="1" applyFill="1" applyBorder="1" applyAlignment="1">
      <alignment horizontal="center" vertical="center"/>
    </xf>
    <xf numFmtId="10" fontId="5" fillId="2" borderId="27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center" vertical="center" wrapText="1"/>
    </xf>
    <xf numFmtId="10" fontId="5" fillId="0" borderId="8" xfId="1" applyNumberFormat="1" applyFont="1" applyFill="1" applyBorder="1" applyAlignment="1">
      <alignment horizontal="center" vertical="center" wrapText="1"/>
    </xf>
    <xf numFmtId="10" fontId="5" fillId="0" borderId="13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17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3" xfId="2" applyFont="1" applyBorder="1" applyAlignment="1">
      <alignment vertical="center" wrapText="1"/>
    </xf>
    <xf numFmtId="0" fontId="7" fillId="0" borderId="3" xfId="2" applyBorder="1" applyAlignment="1">
      <alignment horizontal="left" vertical="center"/>
    </xf>
    <xf numFmtId="0" fontId="7" fillId="0" borderId="3" xfId="2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/>
    </xf>
    <xf numFmtId="3" fontId="3" fillId="0" borderId="3" xfId="2" applyNumberFormat="1" applyFont="1" applyBorder="1" applyAlignment="1">
      <alignment horizontal="left" vertical="center"/>
    </xf>
    <xf numFmtId="0" fontId="0" fillId="0" borderId="3" xfId="2" applyFont="1" applyBorder="1" applyAlignment="1">
      <alignment horizontal="left" wrapText="1"/>
    </xf>
    <xf numFmtId="0" fontId="3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wrapText="1"/>
    </xf>
    <xf numFmtId="0" fontId="3" fillId="0" borderId="3" xfId="2" applyFont="1" applyBorder="1" applyAlignment="1">
      <alignment wrapText="1"/>
    </xf>
  </cellXfs>
  <cellStyles count="4">
    <cellStyle name="Hypertextové prepojenie" xfId="3" builtinId="8"/>
    <cellStyle name="Normálna" xfId="0" builtinId="0"/>
    <cellStyle name="Normálna 2" xfId="2" xr:uid="{00CCD6DC-DE39-4E62-8464-B7593C0D8746}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929D-CDC7-4461-870C-DB8C069A9A7D}">
  <dimension ref="A1:P115"/>
  <sheetViews>
    <sheetView zoomScale="90" zoomScaleNormal="90" workbookViewId="0">
      <pane ySplit="1" topLeftCell="A2" activePane="bottomLeft" state="frozen"/>
      <selection pane="bottomLeft" activeCell="R8" sqref="R8"/>
    </sheetView>
  </sheetViews>
  <sheetFormatPr defaultRowHeight="15" x14ac:dyDescent="0.25"/>
  <cols>
    <col min="2" max="2" width="10.28515625" customWidth="1"/>
    <col min="3" max="3" width="23.42578125" customWidth="1"/>
    <col min="4" max="4" width="16.5703125" bestFit="1" customWidth="1"/>
    <col min="5" max="5" width="7.28515625" bestFit="1" customWidth="1"/>
    <col min="6" max="6" width="7.85546875" bestFit="1" customWidth="1"/>
    <col min="7" max="7" width="13.42578125" customWidth="1"/>
    <col min="8" max="8" width="13.5703125" customWidth="1"/>
    <col min="9" max="10" width="16.5703125" customWidth="1"/>
    <col min="11" max="11" width="16.7109375" customWidth="1"/>
    <col min="12" max="12" width="14.28515625" customWidth="1"/>
    <col min="13" max="13" width="15.5703125" customWidth="1"/>
    <col min="14" max="14" width="14.7109375" customWidth="1"/>
    <col min="15" max="15" width="14.28515625" customWidth="1"/>
  </cols>
  <sheetData>
    <row r="1" spans="1:15" s="1" customFormat="1" ht="105.75" thickBot="1" x14ac:dyDescent="0.3">
      <c r="A1" s="58" t="s">
        <v>77</v>
      </c>
      <c r="B1" s="59" t="s">
        <v>12</v>
      </c>
      <c r="C1" s="59" t="s">
        <v>13</v>
      </c>
      <c r="D1" s="59" t="s">
        <v>14</v>
      </c>
      <c r="E1" s="59" t="s">
        <v>15</v>
      </c>
      <c r="F1" s="59" t="s">
        <v>16</v>
      </c>
      <c r="G1" s="59" t="s">
        <v>17</v>
      </c>
      <c r="H1" s="59" t="s">
        <v>18</v>
      </c>
      <c r="I1" s="59" t="s">
        <v>19</v>
      </c>
      <c r="J1" s="59" t="s">
        <v>0</v>
      </c>
      <c r="K1" s="59" t="s">
        <v>1</v>
      </c>
      <c r="L1" s="59" t="s">
        <v>2</v>
      </c>
      <c r="M1" s="59" t="s">
        <v>3</v>
      </c>
      <c r="N1" s="59" t="s">
        <v>4</v>
      </c>
      <c r="O1" s="60" t="s">
        <v>5</v>
      </c>
    </row>
    <row r="2" spans="1:15" s="1" customFormat="1" ht="15.75" thickBot="1" x14ac:dyDescent="0.3">
      <c r="A2" s="118" t="s">
        <v>236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x14ac:dyDescent="0.25">
      <c r="A3" s="15" t="s">
        <v>86</v>
      </c>
      <c r="B3" s="16">
        <v>104137</v>
      </c>
      <c r="C3" s="16" t="s">
        <v>87</v>
      </c>
      <c r="D3" s="16" t="s">
        <v>88</v>
      </c>
      <c r="E3" s="16" t="s">
        <v>11</v>
      </c>
      <c r="F3" s="16" t="s">
        <v>9</v>
      </c>
      <c r="G3" s="16" t="s">
        <v>89</v>
      </c>
      <c r="H3" s="16"/>
      <c r="I3" s="16"/>
      <c r="J3" s="16"/>
      <c r="K3" s="16"/>
      <c r="L3" s="16">
        <v>60</v>
      </c>
      <c r="M3" s="16">
        <v>1</v>
      </c>
      <c r="N3" s="17">
        <v>0.55000000000000004</v>
      </c>
      <c r="O3" s="18"/>
    </row>
    <row r="4" spans="1:15" ht="45" x14ac:dyDescent="0.25">
      <c r="A4" s="19" t="s">
        <v>86</v>
      </c>
      <c r="B4" s="8">
        <v>183909</v>
      </c>
      <c r="C4" s="10" t="s">
        <v>90</v>
      </c>
      <c r="D4" s="8" t="s">
        <v>91</v>
      </c>
      <c r="E4" s="8" t="s">
        <v>11</v>
      </c>
      <c r="F4" s="8" t="s">
        <v>9</v>
      </c>
      <c r="G4" s="8" t="s">
        <v>89</v>
      </c>
      <c r="H4" s="8"/>
      <c r="I4" s="8"/>
      <c r="J4" s="8"/>
      <c r="K4" s="8"/>
      <c r="L4" s="8">
        <v>1</v>
      </c>
      <c r="M4" s="8">
        <v>1</v>
      </c>
      <c r="N4" s="9">
        <v>0</v>
      </c>
      <c r="O4" s="20"/>
    </row>
    <row r="5" spans="1:15" ht="45" x14ac:dyDescent="0.25">
      <c r="A5" s="19" t="s">
        <v>86</v>
      </c>
      <c r="B5" s="8">
        <v>183906</v>
      </c>
      <c r="C5" s="10" t="s">
        <v>90</v>
      </c>
      <c r="D5" s="8" t="s">
        <v>91</v>
      </c>
      <c r="E5" s="8" t="s">
        <v>11</v>
      </c>
      <c r="F5" s="8" t="s">
        <v>8</v>
      </c>
      <c r="G5" s="8" t="s">
        <v>89</v>
      </c>
      <c r="H5" s="8"/>
      <c r="I5" s="8"/>
      <c r="J5" s="8"/>
      <c r="K5" s="8"/>
      <c r="L5" s="8">
        <v>5</v>
      </c>
      <c r="M5" s="8">
        <v>0</v>
      </c>
      <c r="N5" s="9">
        <v>0.4</v>
      </c>
      <c r="O5" s="20"/>
    </row>
    <row r="6" spans="1:15" x14ac:dyDescent="0.25">
      <c r="A6" s="19" t="s">
        <v>86</v>
      </c>
      <c r="B6" s="8">
        <v>100945</v>
      </c>
      <c r="C6" s="10" t="s">
        <v>92</v>
      </c>
      <c r="D6" s="8" t="s">
        <v>91</v>
      </c>
      <c r="E6" s="8" t="s">
        <v>11</v>
      </c>
      <c r="F6" s="8" t="s">
        <v>9</v>
      </c>
      <c r="G6" s="8" t="s">
        <v>89</v>
      </c>
      <c r="H6" s="8"/>
      <c r="I6" s="8"/>
      <c r="J6" s="8"/>
      <c r="K6" s="8"/>
      <c r="L6" s="8">
        <v>37</v>
      </c>
      <c r="M6" s="8">
        <v>4</v>
      </c>
      <c r="N6" s="9">
        <v>0.59460000000000002</v>
      </c>
      <c r="O6" s="20"/>
    </row>
    <row r="7" spans="1:15" x14ac:dyDescent="0.25">
      <c r="A7" s="19" t="s">
        <v>86</v>
      </c>
      <c r="B7" s="8">
        <v>100946</v>
      </c>
      <c r="C7" s="10" t="s">
        <v>92</v>
      </c>
      <c r="D7" s="8" t="s">
        <v>91</v>
      </c>
      <c r="E7" s="8" t="s">
        <v>11</v>
      </c>
      <c r="F7" s="8" t="s">
        <v>8</v>
      </c>
      <c r="G7" s="8" t="s">
        <v>89</v>
      </c>
      <c r="H7" s="8"/>
      <c r="I7" s="8"/>
      <c r="J7" s="8"/>
      <c r="K7" s="8"/>
      <c r="L7" s="8">
        <v>27</v>
      </c>
      <c r="M7" s="8">
        <v>14</v>
      </c>
      <c r="N7" s="9">
        <v>0.88890000000000002</v>
      </c>
      <c r="O7" s="20"/>
    </row>
    <row r="8" spans="1:15" ht="60" x14ac:dyDescent="0.25">
      <c r="A8" s="19" t="s">
        <v>86</v>
      </c>
      <c r="B8" s="8">
        <v>104134</v>
      </c>
      <c r="C8" s="10" t="s">
        <v>93</v>
      </c>
      <c r="D8" s="10" t="s">
        <v>94</v>
      </c>
      <c r="E8" s="8" t="s">
        <v>11</v>
      </c>
      <c r="F8" s="8" t="s">
        <v>9</v>
      </c>
      <c r="G8" s="8" t="s">
        <v>89</v>
      </c>
      <c r="H8" s="8"/>
      <c r="I8" s="8"/>
      <c r="J8" s="8"/>
      <c r="K8" s="8"/>
      <c r="L8" s="8">
        <v>84</v>
      </c>
      <c r="M8" s="8">
        <v>6</v>
      </c>
      <c r="N8" s="9">
        <v>0.6905</v>
      </c>
      <c r="O8" s="20"/>
    </row>
    <row r="9" spans="1:15" ht="60" x14ac:dyDescent="0.25">
      <c r="A9" s="19" t="s">
        <v>86</v>
      </c>
      <c r="B9" s="8">
        <v>104133</v>
      </c>
      <c r="C9" s="10" t="s">
        <v>93</v>
      </c>
      <c r="D9" s="10" t="s">
        <v>94</v>
      </c>
      <c r="E9" s="8" t="s">
        <v>11</v>
      </c>
      <c r="F9" s="8" t="s">
        <v>8</v>
      </c>
      <c r="G9" s="8" t="s">
        <v>89</v>
      </c>
      <c r="H9" s="8"/>
      <c r="I9" s="8"/>
      <c r="J9" s="8"/>
      <c r="K9" s="8"/>
      <c r="L9" s="8">
        <v>16</v>
      </c>
      <c r="M9" s="8">
        <v>0</v>
      </c>
      <c r="N9" s="9">
        <v>0.75</v>
      </c>
      <c r="O9" s="20"/>
    </row>
    <row r="10" spans="1:15" ht="30" x14ac:dyDescent="0.25">
      <c r="A10" s="19" t="s">
        <v>86</v>
      </c>
      <c r="B10" s="8">
        <v>100953</v>
      </c>
      <c r="C10" s="10" t="s">
        <v>95</v>
      </c>
      <c r="D10" s="10" t="s">
        <v>96</v>
      </c>
      <c r="E10" s="8" t="s">
        <v>11</v>
      </c>
      <c r="F10" s="8" t="s">
        <v>9</v>
      </c>
      <c r="G10" s="8" t="s">
        <v>89</v>
      </c>
      <c r="H10" s="8"/>
      <c r="I10" s="8"/>
      <c r="J10" s="8"/>
      <c r="K10" s="8"/>
      <c r="L10" s="8">
        <v>109</v>
      </c>
      <c r="M10" s="8">
        <v>3</v>
      </c>
      <c r="N10" s="9">
        <v>0.55049999999999999</v>
      </c>
      <c r="O10" s="20"/>
    </row>
    <row r="11" spans="1:15" ht="30" x14ac:dyDescent="0.25">
      <c r="A11" s="19" t="s">
        <v>86</v>
      </c>
      <c r="B11" s="8">
        <v>100954</v>
      </c>
      <c r="C11" s="10" t="s">
        <v>95</v>
      </c>
      <c r="D11" s="10" t="s">
        <v>96</v>
      </c>
      <c r="E11" s="8" t="s">
        <v>11</v>
      </c>
      <c r="F11" s="8" t="s">
        <v>8</v>
      </c>
      <c r="G11" s="8" t="s">
        <v>89</v>
      </c>
      <c r="H11" s="8"/>
      <c r="I11" s="8"/>
      <c r="J11" s="8"/>
      <c r="K11" s="8"/>
      <c r="L11" s="8">
        <v>27</v>
      </c>
      <c r="M11" s="8">
        <v>1</v>
      </c>
      <c r="N11" s="9">
        <v>0.74070000000000003</v>
      </c>
      <c r="O11" s="20"/>
    </row>
    <row r="12" spans="1:15" ht="30" x14ac:dyDescent="0.25">
      <c r="A12" s="19" t="s">
        <v>86</v>
      </c>
      <c r="B12" s="8">
        <v>104123</v>
      </c>
      <c r="C12" s="10" t="s">
        <v>97</v>
      </c>
      <c r="D12" s="8" t="s">
        <v>91</v>
      </c>
      <c r="E12" s="8" t="s">
        <v>11</v>
      </c>
      <c r="F12" s="8" t="s">
        <v>9</v>
      </c>
      <c r="G12" s="8" t="s">
        <v>89</v>
      </c>
      <c r="H12" s="8"/>
      <c r="I12" s="8"/>
      <c r="J12" s="8"/>
      <c r="K12" s="8"/>
      <c r="L12" s="8">
        <v>20</v>
      </c>
      <c r="M12" s="8">
        <v>7</v>
      </c>
      <c r="N12" s="9">
        <v>0.4</v>
      </c>
      <c r="O12" s="20"/>
    </row>
    <row r="13" spans="1:15" ht="30" x14ac:dyDescent="0.25">
      <c r="A13" s="19" t="s">
        <v>86</v>
      </c>
      <c r="B13" s="8">
        <v>104122</v>
      </c>
      <c r="C13" s="10" t="s">
        <v>97</v>
      </c>
      <c r="D13" s="8" t="s">
        <v>91</v>
      </c>
      <c r="E13" s="8" t="s">
        <v>11</v>
      </c>
      <c r="F13" s="8" t="s">
        <v>8</v>
      </c>
      <c r="G13" s="8" t="s">
        <v>89</v>
      </c>
      <c r="H13" s="8"/>
      <c r="I13" s="8"/>
      <c r="J13" s="8"/>
      <c r="K13" s="8"/>
      <c r="L13" s="8">
        <v>22</v>
      </c>
      <c r="M13" s="8">
        <v>14</v>
      </c>
      <c r="N13" s="9">
        <v>0.81820000000000004</v>
      </c>
      <c r="O13" s="20"/>
    </row>
    <row r="14" spans="1:15" x14ac:dyDescent="0.25">
      <c r="A14" s="19" t="s">
        <v>86</v>
      </c>
      <c r="B14" s="8">
        <v>104136</v>
      </c>
      <c r="C14" s="8" t="s">
        <v>87</v>
      </c>
      <c r="D14" s="8" t="s">
        <v>88</v>
      </c>
      <c r="E14" s="8" t="s">
        <v>10</v>
      </c>
      <c r="F14" s="8" t="s">
        <v>9</v>
      </c>
      <c r="G14" s="8" t="s">
        <v>89</v>
      </c>
      <c r="H14" s="8"/>
      <c r="I14" s="8"/>
      <c r="J14" s="8"/>
      <c r="K14" s="8"/>
      <c r="L14" s="8">
        <v>10</v>
      </c>
      <c r="M14" s="8">
        <v>0</v>
      </c>
      <c r="N14" s="9">
        <v>0.5</v>
      </c>
      <c r="O14" s="20">
        <v>0</v>
      </c>
    </row>
    <row r="15" spans="1:15" x14ac:dyDescent="0.25">
      <c r="A15" s="19" t="s">
        <v>86</v>
      </c>
      <c r="B15" s="8">
        <v>16261</v>
      </c>
      <c r="C15" s="10" t="s">
        <v>98</v>
      </c>
      <c r="D15" s="8" t="s">
        <v>91</v>
      </c>
      <c r="E15" s="8" t="s">
        <v>10</v>
      </c>
      <c r="F15" s="8" t="s">
        <v>9</v>
      </c>
      <c r="G15" s="8" t="s">
        <v>89</v>
      </c>
      <c r="H15" s="8"/>
      <c r="I15" s="8"/>
      <c r="J15" s="8"/>
      <c r="K15" s="8"/>
      <c r="L15" s="8">
        <v>0</v>
      </c>
      <c r="M15" s="8">
        <v>0</v>
      </c>
      <c r="N15" s="9">
        <v>0</v>
      </c>
      <c r="O15" s="20">
        <v>0</v>
      </c>
    </row>
    <row r="16" spans="1:15" x14ac:dyDescent="0.25">
      <c r="A16" s="19" t="s">
        <v>86</v>
      </c>
      <c r="B16" s="8">
        <v>104116</v>
      </c>
      <c r="C16" s="10" t="s">
        <v>98</v>
      </c>
      <c r="D16" s="8" t="s">
        <v>91</v>
      </c>
      <c r="E16" s="8" t="s">
        <v>10</v>
      </c>
      <c r="F16" s="8" t="s">
        <v>8</v>
      </c>
      <c r="G16" s="8" t="s">
        <v>89</v>
      </c>
      <c r="H16" s="8"/>
      <c r="I16" s="8"/>
      <c r="J16" s="8"/>
      <c r="K16" s="8"/>
      <c r="L16" s="8">
        <v>0</v>
      </c>
      <c r="M16" s="8">
        <v>0</v>
      </c>
      <c r="N16" s="9">
        <v>0</v>
      </c>
      <c r="O16" s="20">
        <v>0</v>
      </c>
    </row>
    <row r="17" spans="1:15" x14ac:dyDescent="0.25">
      <c r="A17" s="19" t="s">
        <v>86</v>
      </c>
      <c r="B17" s="8">
        <v>104119</v>
      </c>
      <c r="C17" s="10" t="s">
        <v>92</v>
      </c>
      <c r="D17" s="8" t="s">
        <v>91</v>
      </c>
      <c r="E17" s="8" t="s">
        <v>10</v>
      </c>
      <c r="F17" s="8" t="s">
        <v>9</v>
      </c>
      <c r="G17" s="8" t="s">
        <v>89</v>
      </c>
      <c r="H17" s="8"/>
      <c r="I17" s="8"/>
      <c r="J17" s="8"/>
      <c r="K17" s="8"/>
      <c r="L17" s="8">
        <v>17</v>
      </c>
      <c r="M17" s="8">
        <v>2</v>
      </c>
      <c r="N17" s="9">
        <v>1</v>
      </c>
      <c r="O17" s="20">
        <v>0</v>
      </c>
    </row>
    <row r="18" spans="1:15" x14ac:dyDescent="0.25">
      <c r="A18" s="19" t="s">
        <v>86</v>
      </c>
      <c r="B18" s="8">
        <v>104118</v>
      </c>
      <c r="C18" s="10" t="s">
        <v>92</v>
      </c>
      <c r="D18" s="8" t="s">
        <v>91</v>
      </c>
      <c r="E18" s="8" t="s">
        <v>10</v>
      </c>
      <c r="F18" s="8" t="s">
        <v>8</v>
      </c>
      <c r="G18" s="8" t="s">
        <v>89</v>
      </c>
      <c r="H18" s="8"/>
      <c r="I18" s="8"/>
      <c r="J18" s="8"/>
      <c r="K18" s="8"/>
      <c r="L18" s="8">
        <v>8</v>
      </c>
      <c r="M18" s="8">
        <v>2</v>
      </c>
      <c r="N18" s="9">
        <v>1</v>
      </c>
      <c r="O18" s="20">
        <v>0.125</v>
      </c>
    </row>
    <row r="19" spans="1:15" ht="60" x14ac:dyDescent="0.25">
      <c r="A19" s="19" t="s">
        <v>86</v>
      </c>
      <c r="B19" s="8">
        <v>104132</v>
      </c>
      <c r="C19" s="10" t="s">
        <v>93</v>
      </c>
      <c r="D19" s="10" t="s">
        <v>94</v>
      </c>
      <c r="E19" s="8" t="s">
        <v>10</v>
      </c>
      <c r="F19" s="8" t="s">
        <v>9</v>
      </c>
      <c r="G19" s="8" t="s">
        <v>89</v>
      </c>
      <c r="H19" s="8"/>
      <c r="I19" s="8"/>
      <c r="J19" s="8"/>
      <c r="K19" s="8"/>
      <c r="L19" s="8">
        <v>26</v>
      </c>
      <c r="M19" s="8">
        <v>2</v>
      </c>
      <c r="N19" s="9">
        <v>0.96150000000000002</v>
      </c>
      <c r="O19" s="20">
        <v>0.1154</v>
      </c>
    </row>
    <row r="20" spans="1:15" ht="60" x14ac:dyDescent="0.25">
      <c r="A20" s="19" t="s">
        <v>86</v>
      </c>
      <c r="B20" s="8">
        <v>104131</v>
      </c>
      <c r="C20" s="10" t="s">
        <v>93</v>
      </c>
      <c r="D20" s="10" t="s">
        <v>94</v>
      </c>
      <c r="E20" s="8" t="s">
        <v>10</v>
      </c>
      <c r="F20" s="8" t="s">
        <v>8</v>
      </c>
      <c r="G20" s="8" t="s">
        <v>89</v>
      </c>
      <c r="H20" s="8"/>
      <c r="I20" s="8"/>
      <c r="J20" s="8"/>
      <c r="K20" s="8"/>
      <c r="L20" s="8">
        <v>7</v>
      </c>
      <c r="M20" s="8">
        <v>0</v>
      </c>
      <c r="N20" s="9">
        <v>1</v>
      </c>
      <c r="O20" s="20">
        <v>0</v>
      </c>
    </row>
    <row r="21" spans="1:15" ht="30" x14ac:dyDescent="0.25">
      <c r="A21" s="19" t="s">
        <v>86</v>
      </c>
      <c r="B21" s="8">
        <v>100955</v>
      </c>
      <c r="C21" s="10" t="s">
        <v>95</v>
      </c>
      <c r="D21" s="10" t="s">
        <v>96</v>
      </c>
      <c r="E21" s="8" t="s">
        <v>10</v>
      </c>
      <c r="F21" s="8" t="s">
        <v>9</v>
      </c>
      <c r="G21" s="8" t="s">
        <v>89</v>
      </c>
      <c r="H21" s="8"/>
      <c r="I21" s="8"/>
      <c r="J21" s="8"/>
      <c r="K21" s="8"/>
      <c r="L21" s="8">
        <v>30</v>
      </c>
      <c r="M21" s="8">
        <v>1</v>
      </c>
      <c r="N21" s="9">
        <v>0.86670000000000003</v>
      </c>
      <c r="O21" s="20">
        <v>0.1333</v>
      </c>
    </row>
    <row r="22" spans="1:15" ht="30" x14ac:dyDescent="0.25">
      <c r="A22" s="19" t="s">
        <v>86</v>
      </c>
      <c r="B22" s="8">
        <v>100956</v>
      </c>
      <c r="C22" s="10" t="s">
        <v>95</v>
      </c>
      <c r="D22" s="10" t="s">
        <v>96</v>
      </c>
      <c r="E22" s="8" t="s">
        <v>10</v>
      </c>
      <c r="F22" s="8" t="s">
        <v>8</v>
      </c>
      <c r="G22" s="8" t="s">
        <v>89</v>
      </c>
      <c r="H22" s="8"/>
      <c r="I22" s="8"/>
      <c r="J22" s="8"/>
      <c r="K22" s="8"/>
      <c r="L22" s="8">
        <v>16</v>
      </c>
      <c r="M22" s="8">
        <v>0</v>
      </c>
      <c r="N22" s="9">
        <v>0.6875</v>
      </c>
      <c r="O22" s="20">
        <v>0.5</v>
      </c>
    </row>
    <row r="23" spans="1:15" ht="30" x14ac:dyDescent="0.25">
      <c r="A23" s="19" t="s">
        <v>86</v>
      </c>
      <c r="B23" s="8">
        <v>104121</v>
      </c>
      <c r="C23" s="10" t="s">
        <v>97</v>
      </c>
      <c r="D23" s="8" t="s">
        <v>91</v>
      </c>
      <c r="E23" s="8" t="s">
        <v>10</v>
      </c>
      <c r="F23" s="8" t="s">
        <v>9</v>
      </c>
      <c r="G23" s="8" t="s">
        <v>89</v>
      </c>
      <c r="H23" s="8"/>
      <c r="I23" s="8"/>
      <c r="J23" s="8"/>
      <c r="K23" s="8"/>
      <c r="L23" s="8">
        <v>10</v>
      </c>
      <c r="M23" s="8">
        <v>0</v>
      </c>
      <c r="N23" s="9">
        <v>1</v>
      </c>
      <c r="O23" s="20">
        <v>0.3</v>
      </c>
    </row>
    <row r="24" spans="1:15" ht="30" x14ac:dyDescent="0.25">
      <c r="A24" s="19" t="s">
        <v>86</v>
      </c>
      <c r="B24" s="8">
        <v>104120</v>
      </c>
      <c r="C24" s="10" t="s">
        <v>97</v>
      </c>
      <c r="D24" s="8" t="s">
        <v>91</v>
      </c>
      <c r="E24" s="8" t="s">
        <v>10</v>
      </c>
      <c r="F24" s="8" t="s">
        <v>8</v>
      </c>
      <c r="G24" s="8" t="s">
        <v>89</v>
      </c>
      <c r="H24" s="8"/>
      <c r="I24" s="8"/>
      <c r="J24" s="8"/>
      <c r="K24" s="8"/>
      <c r="L24" s="8">
        <v>4</v>
      </c>
      <c r="M24" s="8">
        <v>0</v>
      </c>
      <c r="N24" s="9">
        <v>1</v>
      </c>
      <c r="O24" s="20">
        <v>0.25</v>
      </c>
    </row>
    <row r="25" spans="1:15" x14ac:dyDescent="0.25">
      <c r="A25" s="19" t="s">
        <v>86</v>
      </c>
      <c r="B25" s="8">
        <v>175416</v>
      </c>
      <c r="C25" s="10" t="s">
        <v>99</v>
      </c>
      <c r="D25" s="8" t="s">
        <v>88</v>
      </c>
      <c r="E25" s="8" t="s">
        <v>7</v>
      </c>
      <c r="F25" s="8" t="s">
        <v>9</v>
      </c>
      <c r="G25" s="8" t="s">
        <v>89</v>
      </c>
      <c r="H25" s="8"/>
      <c r="I25" s="8"/>
      <c r="J25" s="8"/>
      <c r="K25" s="8"/>
      <c r="L25" s="8">
        <v>1</v>
      </c>
      <c r="M25" s="8">
        <v>0</v>
      </c>
      <c r="N25" s="9">
        <v>1</v>
      </c>
      <c r="O25" s="20">
        <v>0</v>
      </c>
    </row>
    <row r="26" spans="1:15" x14ac:dyDescent="0.25">
      <c r="A26" s="19" t="s">
        <v>86</v>
      </c>
      <c r="B26" s="8">
        <v>175417</v>
      </c>
      <c r="C26" s="10" t="s">
        <v>99</v>
      </c>
      <c r="D26" s="8" t="s">
        <v>88</v>
      </c>
      <c r="E26" s="8" t="s">
        <v>7</v>
      </c>
      <c r="F26" s="8" t="s">
        <v>8</v>
      </c>
      <c r="G26" s="8" t="s">
        <v>89</v>
      </c>
      <c r="H26" s="8"/>
      <c r="I26" s="8"/>
      <c r="J26" s="8"/>
      <c r="K26" s="8"/>
      <c r="L26" s="8">
        <v>0</v>
      </c>
      <c r="M26" s="8">
        <v>0</v>
      </c>
      <c r="N26" s="9">
        <v>0</v>
      </c>
      <c r="O26" s="20">
        <v>0</v>
      </c>
    </row>
    <row r="27" spans="1:15" ht="30" x14ac:dyDescent="0.25">
      <c r="A27" s="19" t="s">
        <v>86</v>
      </c>
      <c r="B27" s="8">
        <v>183775</v>
      </c>
      <c r="C27" s="10" t="s">
        <v>95</v>
      </c>
      <c r="D27" s="10" t="s">
        <v>96</v>
      </c>
      <c r="E27" s="8" t="s">
        <v>7</v>
      </c>
      <c r="F27" s="8" t="s">
        <v>9</v>
      </c>
      <c r="G27" s="8" t="s">
        <v>100</v>
      </c>
      <c r="H27" s="8"/>
      <c r="I27" s="8"/>
      <c r="J27" s="8"/>
      <c r="K27" s="8"/>
      <c r="L27" s="8">
        <v>0</v>
      </c>
      <c r="M27" s="8">
        <v>0</v>
      </c>
      <c r="N27" s="9">
        <v>0</v>
      </c>
      <c r="O27" s="20">
        <v>0</v>
      </c>
    </row>
    <row r="28" spans="1:15" ht="30" x14ac:dyDescent="0.25">
      <c r="A28" s="19" t="s">
        <v>86</v>
      </c>
      <c r="B28" s="8">
        <v>183773</v>
      </c>
      <c r="C28" s="10" t="s">
        <v>95</v>
      </c>
      <c r="D28" s="10" t="s">
        <v>96</v>
      </c>
      <c r="E28" s="8" t="s">
        <v>7</v>
      </c>
      <c r="F28" s="8" t="s">
        <v>8</v>
      </c>
      <c r="G28" s="8" t="s">
        <v>100</v>
      </c>
      <c r="H28" s="8"/>
      <c r="I28" s="8"/>
      <c r="J28" s="8"/>
      <c r="K28" s="8"/>
      <c r="L28" s="8">
        <v>0</v>
      </c>
      <c r="M28" s="8">
        <v>0</v>
      </c>
      <c r="N28" s="9">
        <v>0</v>
      </c>
      <c r="O28" s="20">
        <v>0</v>
      </c>
    </row>
    <row r="29" spans="1:15" ht="30" x14ac:dyDescent="0.25">
      <c r="A29" s="19" t="s">
        <v>86</v>
      </c>
      <c r="B29" s="8">
        <v>183776</v>
      </c>
      <c r="C29" s="10" t="s">
        <v>95</v>
      </c>
      <c r="D29" s="10" t="s">
        <v>96</v>
      </c>
      <c r="E29" s="8" t="s">
        <v>7</v>
      </c>
      <c r="F29" s="8" t="s">
        <v>9</v>
      </c>
      <c r="G29" s="8" t="s">
        <v>89</v>
      </c>
      <c r="H29" s="8"/>
      <c r="I29" s="8"/>
      <c r="J29" s="8"/>
      <c r="K29" s="8"/>
      <c r="L29" s="8">
        <v>2</v>
      </c>
      <c r="M29" s="8">
        <v>0</v>
      </c>
      <c r="N29" s="9">
        <v>0.5</v>
      </c>
      <c r="O29" s="20">
        <v>0</v>
      </c>
    </row>
    <row r="30" spans="1:15" ht="30" x14ac:dyDescent="0.25">
      <c r="A30" s="19" t="s">
        <v>86</v>
      </c>
      <c r="B30" s="8">
        <v>183796</v>
      </c>
      <c r="C30" s="10" t="s">
        <v>95</v>
      </c>
      <c r="D30" s="10" t="s">
        <v>96</v>
      </c>
      <c r="E30" s="8" t="s">
        <v>7</v>
      </c>
      <c r="F30" s="8" t="s">
        <v>8</v>
      </c>
      <c r="G30" s="8" t="s">
        <v>89</v>
      </c>
      <c r="H30" s="8"/>
      <c r="I30" s="8"/>
      <c r="J30" s="8"/>
      <c r="K30" s="8"/>
      <c r="L30" s="8">
        <v>1</v>
      </c>
      <c r="M30" s="8">
        <v>0</v>
      </c>
      <c r="N30" s="9">
        <v>0</v>
      </c>
      <c r="O30" s="20">
        <v>0</v>
      </c>
    </row>
    <row r="31" spans="1:15" ht="30" x14ac:dyDescent="0.25">
      <c r="A31" s="19" t="s">
        <v>86</v>
      </c>
      <c r="B31" s="8">
        <v>12714</v>
      </c>
      <c r="C31" s="10" t="s">
        <v>101</v>
      </c>
      <c r="D31" s="8" t="s">
        <v>91</v>
      </c>
      <c r="E31" s="8" t="s">
        <v>7</v>
      </c>
      <c r="F31" s="8" t="s">
        <v>9</v>
      </c>
      <c r="G31" s="8" t="s">
        <v>89</v>
      </c>
      <c r="H31" s="8"/>
      <c r="I31" s="8"/>
      <c r="J31" s="8"/>
      <c r="K31" s="8"/>
      <c r="L31" s="8">
        <v>3</v>
      </c>
      <c r="M31" s="8">
        <v>0</v>
      </c>
      <c r="N31" s="9">
        <v>0.66669999999999996</v>
      </c>
      <c r="O31" s="20">
        <v>0</v>
      </c>
    </row>
    <row r="32" spans="1:15" ht="30" x14ac:dyDescent="0.25">
      <c r="A32" s="19" t="s">
        <v>86</v>
      </c>
      <c r="B32" s="8">
        <v>104109</v>
      </c>
      <c r="C32" s="10" t="s">
        <v>101</v>
      </c>
      <c r="D32" s="8" t="s">
        <v>91</v>
      </c>
      <c r="E32" s="8" t="s">
        <v>7</v>
      </c>
      <c r="F32" s="8" t="s">
        <v>8</v>
      </c>
      <c r="G32" s="8" t="s">
        <v>89</v>
      </c>
      <c r="H32" s="8"/>
      <c r="I32" s="8"/>
      <c r="J32" s="8"/>
      <c r="K32" s="8"/>
      <c r="L32" s="8">
        <v>1</v>
      </c>
      <c r="M32" s="8">
        <v>1</v>
      </c>
      <c r="N32" s="9">
        <v>1</v>
      </c>
      <c r="O32" s="20">
        <v>0</v>
      </c>
    </row>
    <row r="33" spans="1:16" x14ac:dyDescent="0.25">
      <c r="A33" s="21" t="s">
        <v>86</v>
      </c>
      <c r="B33" s="11"/>
      <c r="C33" s="11"/>
      <c r="D33" s="11"/>
      <c r="E33" s="11" t="s">
        <v>11</v>
      </c>
      <c r="F33" s="11"/>
      <c r="G33" s="11"/>
      <c r="H33" s="11">
        <v>11</v>
      </c>
      <c r="I33" s="12">
        <v>9.0899999999999995E-2</v>
      </c>
      <c r="J33" s="11">
        <v>0</v>
      </c>
      <c r="K33" s="12">
        <v>0</v>
      </c>
      <c r="L33" s="11">
        <f>SUM(L3:L13)</f>
        <v>408</v>
      </c>
      <c r="M33" s="11">
        <f>SUM(M3:M13)</f>
        <v>51</v>
      </c>
      <c r="N33" s="12"/>
      <c r="O33" s="22"/>
    </row>
    <row r="34" spans="1:16" x14ac:dyDescent="0.25">
      <c r="A34" s="21" t="s">
        <v>86</v>
      </c>
      <c r="B34" s="11"/>
      <c r="C34" s="11"/>
      <c r="D34" s="11"/>
      <c r="E34" s="11" t="s">
        <v>10</v>
      </c>
      <c r="F34" s="11"/>
      <c r="G34" s="11"/>
      <c r="H34" s="11">
        <v>11</v>
      </c>
      <c r="I34" s="12">
        <v>9.0899999999999995E-2</v>
      </c>
      <c r="J34" s="11">
        <v>0</v>
      </c>
      <c r="K34" s="12">
        <v>0</v>
      </c>
      <c r="L34" s="11">
        <f>SUM(L14:L24)</f>
        <v>128</v>
      </c>
      <c r="M34" s="11">
        <f>SUM(M14:M24)</f>
        <v>7</v>
      </c>
      <c r="N34" s="12"/>
      <c r="O34" s="22"/>
      <c r="P34" s="4"/>
    </row>
    <row r="35" spans="1:16" x14ac:dyDescent="0.25">
      <c r="A35" s="21" t="s">
        <v>86</v>
      </c>
      <c r="B35" s="11"/>
      <c r="C35" s="11"/>
      <c r="D35" s="11"/>
      <c r="E35" s="11" t="s">
        <v>7</v>
      </c>
      <c r="F35" s="11"/>
      <c r="G35" s="11"/>
      <c r="H35" s="11">
        <v>8</v>
      </c>
      <c r="I35" s="12">
        <v>0.25</v>
      </c>
      <c r="J35" s="11">
        <v>2</v>
      </c>
      <c r="K35" s="12">
        <v>1</v>
      </c>
      <c r="L35" s="11">
        <f>SUM(L25:L32)</f>
        <v>8</v>
      </c>
      <c r="M35" s="11">
        <f>SUM(M25:M32)</f>
        <v>1</v>
      </c>
      <c r="N35" s="12"/>
      <c r="O35" s="22"/>
      <c r="P35" s="4"/>
    </row>
    <row r="36" spans="1:16" ht="15.75" thickBot="1" x14ac:dyDescent="0.3">
      <c r="A36" s="23" t="s">
        <v>86</v>
      </c>
      <c r="B36" s="24"/>
      <c r="C36" s="24" t="s">
        <v>78</v>
      </c>
      <c r="D36" s="24"/>
      <c r="E36" s="24"/>
      <c r="F36" s="24"/>
      <c r="G36" s="24"/>
      <c r="H36" s="24">
        <f>SUM(H33:H35)</f>
        <v>30</v>
      </c>
      <c r="I36" s="25">
        <v>0.1333</v>
      </c>
      <c r="J36" s="24">
        <f>SUM(J33:J35)</f>
        <v>2</v>
      </c>
      <c r="K36" s="25">
        <v>1</v>
      </c>
      <c r="L36" s="24">
        <f>SUM(L33:L35)</f>
        <v>544</v>
      </c>
      <c r="M36" s="24">
        <f>SUM(M33:M35)</f>
        <v>59</v>
      </c>
      <c r="N36" s="25"/>
      <c r="O36" s="26"/>
      <c r="P36" s="4"/>
    </row>
    <row r="37" spans="1:16" ht="15.75" thickBot="1" x14ac:dyDescent="0.3">
      <c r="A37" s="121" t="s">
        <v>237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  <c r="P37" s="4"/>
    </row>
    <row r="38" spans="1:16" ht="45" x14ac:dyDescent="0.25">
      <c r="A38" s="15" t="s">
        <v>102</v>
      </c>
      <c r="B38" s="16">
        <v>16229</v>
      </c>
      <c r="C38" s="27" t="s">
        <v>103</v>
      </c>
      <c r="D38" s="27" t="s">
        <v>104</v>
      </c>
      <c r="E38" s="16" t="s">
        <v>11</v>
      </c>
      <c r="F38" s="16" t="s">
        <v>9</v>
      </c>
      <c r="G38" s="16" t="s">
        <v>89</v>
      </c>
      <c r="H38" s="16"/>
      <c r="I38" s="16"/>
      <c r="J38" s="16"/>
      <c r="K38" s="16"/>
      <c r="L38" s="16">
        <v>34</v>
      </c>
      <c r="M38" s="16">
        <v>5</v>
      </c>
      <c r="N38" s="17">
        <v>0.32350000000000001</v>
      </c>
      <c r="O38" s="28"/>
    </row>
    <row r="39" spans="1:16" ht="45" x14ac:dyDescent="0.25">
      <c r="A39" s="19" t="s">
        <v>102</v>
      </c>
      <c r="B39" s="8">
        <v>175422</v>
      </c>
      <c r="C39" s="10" t="s">
        <v>105</v>
      </c>
      <c r="D39" s="10" t="s">
        <v>104</v>
      </c>
      <c r="E39" s="8" t="s">
        <v>11</v>
      </c>
      <c r="F39" s="8" t="s">
        <v>9</v>
      </c>
      <c r="G39" s="8" t="s">
        <v>89</v>
      </c>
      <c r="H39" s="8"/>
      <c r="I39" s="8"/>
      <c r="J39" s="8"/>
      <c r="K39" s="8"/>
      <c r="L39" s="8">
        <v>63</v>
      </c>
      <c r="M39" s="8">
        <v>5</v>
      </c>
      <c r="N39" s="9">
        <v>0.58730000000000004</v>
      </c>
      <c r="O39" s="29"/>
    </row>
    <row r="40" spans="1:16" ht="45" x14ac:dyDescent="0.25">
      <c r="A40" s="19" t="s">
        <v>102</v>
      </c>
      <c r="B40" s="8">
        <v>175423</v>
      </c>
      <c r="C40" s="10" t="s">
        <v>105</v>
      </c>
      <c r="D40" s="10" t="s">
        <v>104</v>
      </c>
      <c r="E40" s="8" t="s">
        <v>11</v>
      </c>
      <c r="F40" s="8" t="s">
        <v>8</v>
      </c>
      <c r="G40" s="8" t="s">
        <v>89</v>
      </c>
      <c r="H40" s="8"/>
      <c r="I40" s="8"/>
      <c r="J40" s="8"/>
      <c r="K40" s="8"/>
      <c r="L40" s="8">
        <v>26</v>
      </c>
      <c r="M40" s="8">
        <v>0</v>
      </c>
      <c r="N40" s="9">
        <v>0.69230000000000003</v>
      </c>
      <c r="O40" s="29"/>
    </row>
    <row r="41" spans="1:16" ht="45" x14ac:dyDescent="0.25">
      <c r="A41" s="19" t="s">
        <v>102</v>
      </c>
      <c r="B41" s="8">
        <v>104094</v>
      </c>
      <c r="C41" s="10" t="s">
        <v>106</v>
      </c>
      <c r="D41" s="10" t="s">
        <v>104</v>
      </c>
      <c r="E41" s="8" t="s">
        <v>11</v>
      </c>
      <c r="F41" s="8" t="s">
        <v>9</v>
      </c>
      <c r="G41" s="8" t="s">
        <v>89</v>
      </c>
      <c r="H41" s="8"/>
      <c r="I41" s="8"/>
      <c r="J41" s="8"/>
      <c r="K41" s="8"/>
      <c r="L41" s="8">
        <v>32</v>
      </c>
      <c r="M41" s="8">
        <v>1</v>
      </c>
      <c r="N41" s="9">
        <v>0.65629999999999999</v>
      </c>
      <c r="O41" s="29"/>
    </row>
    <row r="42" spans="1:16" ht="45" x14ac:dyDescent="0.25">
      <c r="A42" s="19" t="s">
        <v>102</v>
      </c>
      <c r="B42" s="8">
        <v>104093</v>
      </c>
      <c r="C42" s="10" t="s">
        <v>106</v>
      </c>
      <c r="D42" s="10" t="s">
        <v>104</v>
      </c>
      <c r="E42" s="8" t="s">
        <v>11</v>
      </c>
      <c r="F42" s="8" t="s">
        <v>8</v>
      </c>
      <c r="G42" s="8" t="s">
        <v>89</v>
      </c>
      <c r="H42" s="8"/>
      <c r="I42" s="8"/>
      <c r="J42" s="8"/>
      <c r="K42" s="8"/>
      <c r="L42" s="8">
        <v>28</v>
      </c>
      <c r="M42" s="8">
        <v>0</v>
      </c>
      <c r="N42" s="9">
        <v>0.78569999999999995</v>
      </c>
      <c r="O42" s="29"/>
    </row>
    <row r="43" spans="1:16" ht="45" x14ac:dyDescent="0.25">
      <c r="A43" s="19" t="s">
        <v>102</v>
      </c>
      <c r="B43" s="8">
        <v>16228</v>
      </c>
      <c r="C43" s="10" t="s">
        <v>103</v>
      </c>
      <c r="D43" s="10" t="s">
        <v>104</v>
      </c>
      <c r="E43" s="8" t="s">
        <v>10</v>
      </c>
      <c r="F43" s="8" t="s">
        <v>9</v>
      </c>
      <c r="G43" s="8" t="s">
        <v>89</v>
      </c>
      <c r="H43" s="8"/>
      <c r="I43" s="8"/>
      <c r="J43" s="8"/>
      <c r="K43" s="8"/>
      <c r="L43" s="8">
        <v>6</v>
      </c>
      <c r="M43" s="8">
        <v>1</v>
      </c>
      <c r="N43" s="9">
        <v>1</v>
      </c>
      <c r="O43" s="20">
        <v>0.16669999999999999</v>
      </c>
    </row>
    <row r="44" spans="1:16" ht="45" x14ac:dyDescent="0.25">
      <c r="A44" s="19" t="s">
        <v>102</v>
      </c>
      <c r="B44" s="8">
        <v>183924</v>
      </c>
      <c r="C44" s="10" t="s">
        <v>105</v>
      </c>
      <c r="D44" s="10" t="s">
        <v>104</v>
      </c>
      <c r="E44" s="8" t="s">
        <v>10</v>
      </c>
      <c r="F44" s="8" t="s">
        <v>9</v>
      </c>
      <c r="G44" s="8" t="s">
        <v>89</v>
      </c>
      <c r="H44" s="8"/>
      <c r="I44" s="8"/>
      <c r="J44" s="8"/>
      <c r="K44" s="8"/>
      <c r="L44" s="8">
        <v>19</v>
      </c>
      <c r="M44" s="8">
        <v>1</v>
      </c>
      <c r="N44" s="9">
        <v>0.78949999999999998</v>
      </c>
      <c r="O44" s="20">
        <v>0.1053</v>
      </c>
    </row>
    <row r="45" spans="1:16" ht="45" x14ac:dyDescent="0.25">
      <c r="A45" s="19" t="s">
        <v>102</v>
      </c>
      <c r="B45" s="8">
        <v>183956</v>
      </c>
      <c r="C45" s="10" t="s">
        <v>105</v>
      </c>
      <c r="D45" s="10" t="s">
        <v>104</v>
      </c>
      <c r="E45" s="8" t="s">
        <v>10</v>
      </c>
      <c r="F45" s="8" t="s">
        <v>8</v>
      </c>
      <c r="G45" s="8" t="s">
        <v>89</v>
      </c>
      <c r="H45" s="8"/>
      <c r="I45" s="8"/>
      <c r="J45" s="8"/>
      <c r="K45" s="8"/>
      <c r="L45" s="8">
        <v>12</v>
      </c>
      <c r="M45" s="8">
        <v>0</v>
      </c>
      <c r="N45" s="9">
        <v>0.91669999999999996</v>
      </c>
      <c r="O45" s="20">
        <v>0.18179999999999999</v>
      </c>
    </row>
    <row r="46" spans="1:16" ht="45" x14ac:dyDescent="0.25">
      <c r="A46" s="19" t="s">
        <v>102</v>
      </c>
      <c r="B46" s="8">
        <v>104088</v>
      </c>
      <c r="C46" s="10" t="s">
        <v>106</v>
      </c>
      <c r="D46" s="10" t="s">
        <v>104</v>
      </c>
      <c r="E46" s="8" t="s">
        <v>10</v>
      </c>
      <c r="F46" s="8" t="s">
        <v>9</v>
      </c>
      <c r="G46" s="8" t="s">
        <v>89</v>
      </c>
      <c r="H46" s="8"/>
      <c r="I46" s="8"/>
      <c r="J46" s="8"/>
      <c r="K46" s="8"/>
      <c r="L46" s="8">
        <v>7</v>
      </c>
      <c r="M46" s="8">
        <v>0</v>
      </c>
      <c r="N46" s="9">
        <v>0.71430000000000005</v>
      </c>
      <c r="O46" s="20">
        <v>0.1429</v>
      </c>
    </row>
    <row r="47" spans="1:16" ht="45" x14ac:dyDescent="0.25">
      <c r="A47" s="19" t="s">
        <v>102</v>
      </c>
      <c r="B47" s="8">
        <v>104087</v>
      </c>
      <c r="C47" s="10" t="s">
        <v>106</v>
      </c>
      <c r="D47" s="10" t="s">
        <v>104</v>
      </c>
      <c r="E47" s="8" t="s">
        <v>10</v>
      </c>
      <c r="F47" s="8" t="s">
        <v>8</v>
      </c>
      <c r="G47" s="8" t="s">
        <v>89</v>
      </c>
      <c r="H47" s="8"/>
      <c r="I47" s="8"/>
      <c r="J47" s="8"/>
      <c r="K47" s="8"/>
      <c r="L47" s="8">
        <v>9</v>
      </c>
      <c r="M47" s="8">
        <v>0</v>
      </c>
      <c r="N47" s="9">
        <v>0.88890000000000002</v>
      </c>
      <c r="O47" s="20">
        <v>0.55559999999999998</v>
      </c>
    </row>
    <row r="48" spans="1:16" ht="45" x14ac:dyDescent="0.25">
      <c r="A48" s="19" t="s">
        <v>102</v>
      </c>
      <c r="B48" s="8">
        <v>104086</v>
      </c>
      <c r="C48" s="10" t="s">
        <v>103</v>
      </c>
      <c r="D48" s="10" t="s">
        <v>104</v>
      </c>
      <c r="E48" s="8" t="s">
        <v>7</v>
      </c>
      <c r="F48" s="8" t="s">
        <v>9</v>
      </c>
      <c r="G48" s="8" t="s">
        <v>89</v>
      </c>
      <c r="H48" s="8"/>
      <c r="I48" s="8"/>
      <c r="J48" s="8"/>
      <c r="K48" s="8"/>
      <c r="L48" s="8">
        <v>4</v>
      </c>
      <c r="M48" s="8">
        <v>0</v>
      </c>
      <c r="N48" s="9">
        <v>0.25</v>
      </c>
      <c r="O48" s="20">
        <v>1</v>
      </c>
    </row>
    <row r="49" spans="1:15" ht="45" x14ac:dyDescent="0.25">
      <c r="A49" s="19" t="s">
        <v>102</v>
      </c>
      <c r="B49" s="8">
        <v>12713</v>
      </c>
      <c r="C49" s="10" t="s">
        <v>103</v>
      </c>
      <c r="D49" s="10" t="s">
        <v>104</v>
      </c>
      <c r="E49" s="8" t="s">
        <v>7</v>
      </c>
      <c r="F49" s="8" t="s">
        <v>8</v>
      </c>
      <c r="G49" s="8" t="s">
        <v>89</v>
      </c>
      <c r="H49" s="8"/>
      <c r="I49" s="8"/>
      <c r="J49" s="8"/>
      <c r="K49" s="8"/>
      <c r="L49" s="8">
        <v>2</v>
      </c>
      <c r="M49" s="8">
        <v>0</v>
      </c>
      <c r="N49" s="9">
        <v>0.5</v>
      </c>
      <c r="O49" s="20">
        <v>0</v>
      </c>
    </row>
    <row r="50" spans="1:15" ht="45" x14ac:dyDescent="0.25">
      <c r="A50" s="19" t="s">
        <v>102</v>
      </c>
      <c r="B50" s="8">
        <v>104084</v>
      </c>
      <c r="C50" s="10" t="s">
        <v>107</v>
      </c>
      <c r="D50" s="10" t="s">
        <v>104</v>
      </c>
      <c r="E50" s="8" t="s">
        <v>7</v>
      </c>
      <c r="F50" s="8" t="s">
        <v>9</v>
      </c>
      <c r="G50" s="8" t="s">
        <v>89</v>
      </c>
      <c r="H50" s="8"/>
      <c r="I50" s="8"/>
      <c r="J50" s="8"/>
      <c r="K50" s="8"/>
      <c r="L50" s="8">
        <v>2</v>
      </c>
      <c r="M50" s="8">
        <v>0</v>
      </c>
      <c r="N50" s="9">
        <v>1</v>
      </c>
      <c r="O50" s="20">
        <v>0</v>
      </c>
    </row>
    <row r="51" spans="1:15" ht="45" x14ac:dyDescent="0.25">
      <c r="A51" s="19" t="s">
        <v>102</v>
      </c>
      <c r="B51" s="8">
        <v>12710</v>
      </c>
      <c r="C51" s="10" t="s">
        <v>107</v>
      </c>
      <c r="D51" s="10" t="s">
        <v>104</v>
      </c>
      <c r="E51" s="8" t="s">
        <v>7</v>
      </c>
      <c r="F51" s="8" t="s">
        <v>8</v>
      </c>
      <c r="G51" s="8" t="s">
        <v>89</v>
      </c>
      <c r="H51" s="8"/>
      <c r="I51" s="8"/>
      <c r="J51" s="8"/>
      <c r="K51" s="8"/>
      <c r="L51" s="8">
        <v>0</v>
      </c>
      <c r="M51" s="8">
        <v>0</v>
      </c>
      <c r="N51" s="9">
        <v>0</v>
      </c>
      <c r="O51" s="20">
        <v>0</v>
      </c>
    </row>
    <row r="52" spans="1:15" ht="45" x14ac:dyDescent="0.25">
      <c r="A52" s="19" t="s">
        <v>102</v>
      </c>
      <c r="B52" s="8">
        <v>183862</v>
      </c>
      <c r="C52" s="10" t="s">
        <v>106</v>
      </c>
      <c r="D52" s="10" t="s">
        <v>104</v>
      </c>
      <c r="E52" s="8" t="s">
        <v>7</v>
      </c>
      <c r="F52" s="8" t="s">
        <v>9</v>
      </c>
      <c r="G52" s="8" t="s">
        <v>89</v>
      </c>
      <c r="H52" s="8"/>
      <c r="I52" s="8"/>
      <c r="J52" s="8"/>
      <c r="K52" s="8"/>
      <c r="L52" s="8">
        <v>3</v>
      </c>
      <c r="M52" s="8">
        <v>0</v>
      </c>
      <c r="N52" s="9">
        <v>0.66669999999999996</v>
      </c>
      <c r="O52" s="20">
        <v>0</v>
      </c>
    </row>
    <row r="53" spans="1:15" ht="45" x14ac:dyDescent="0.25">
      <c r="A53" s="19" t="s">
        <v>102</v>
      </c>
      <c r="B53" s="8">
        <v>183923</v>
      </c>
      <c r="C53" s="10" t="s">
        <v>106</v>
      </c>
      <c r="D53" s="10" t="s">
        <v>104</v>
      </c>
      <c r="E53" s="8" t="s">
        <v>7</v>
      </c>
      <c r="F53" s="8" t="s">
        <v>8</v>
      </c>
      <c r="G53" s="8" t="s">
        <v>89</v>
      </c>
      <c r="H53" s="8"/>
      <c r="I53" s="8"/>
      <c r="J53" s="8"/>
      <c r="K53" s="8"/>
      <c r="L53" s="8">
        <v>0</v>
      </c>
      <c r="M53" s="8">
        <v>0</v>
      </c>
      <c r="N53" s="9">
        <v>0</v>
      </c>
      <c r="O53" s="20">
        <v>0</v>
      </c>
    </row>
    <row r="54" spans="1:15" x14ac:dyDescent="0.25">
      <c r="A54" s="21" t="s">
        <v>102</v>
      </c>
      <c r="B54" s="11"/>
      <c r="C54" s="11"/>
      <c r="D54" s="11"/>
      <c r="E54" s="11" t="s">
        <v>11</v>
      </c>
      <c r="F54" s="11"/>
      <c r="G54" s="11"/>
      <c r="H54" s="11">
        <v>5</v>
      </c>
      <c r="I54" s="12">
        <v>0</v>
      </c>
      <c r="J54" s="11">
        <v>0</v>
      </c>
      <c r="K54" s="12">
        <v>0</v>
      </c>
      <c r="L54" s="11">
        <f>SUM(L38:L42)</f>
        <v>183</v>
      </c>
      <c r="M54" s="11">
        <f>SUM(M38:M53)</f>
        <v>13</v>
      </c>
      <c r="N54" s="12"/>
      <c r="O54" s="22"/>
    </row>
    <row r="55" spans="1:15" x14ac:dyDescent="0.25">
      <c r="A55" s="21" t="s">
        <v>102</v>
      </c>
      <c r="B55" s="11"/>
      <c r="C55" s="11"/>
      <c r="D55" s="11"/>
      <c r="E55" s="11" t="s">
        <v>10</v>
      </c>
      <c r="F55" s="11"/>
      <c r="G55" s="11"/>
      <c r="H55" s="11">
        <v>5</v>
      </c>
      <c r="I55" s="12">
        <v>0</v>
      </c>
      <c r="J55" s="11">
        <v>0</v>
      </c>
      <c r="K55" s="12">
        <v>0</v>
      </c>
      <c r="L55" s="11">
        <f>SUM(L43:L47)</f>
        <v>53</v>
      </c>
      <c r="M55" s="11">
        <f>SUM(M43:M47)</f>
        <v>2</v>
      </c>
      <c r="N55" s="12"/>
      <c r="O55" s="22"/>
    </row>
    <row r="56" spans="1:15" x14ac:dyDescent="0.25">
      <c r="A56" s="21" t="s">
        <v>102</v>
      </c>
      <c r="B56" s="11"/>
      <c r="C56" s="11"/>
      <c r="D56" s="11"/>
      <c r="E56" s="11" t="s">
        <v>7</v>
      </c>
      <c r="F56" s="11"/>
      <c r="G56" s="11"/>
      <c r="H56" s="11">
        <v>6</v>
      </c>
      <c r="I56" s="12">
        <v>0.16669999999999999</v>
      </c>
      <c r="J56" s="11">
        <v>0</v>
      </c>
      <c r="K56" s="12">
        <v>0</v>
      </c>
      <c r="L56" s="11">
        <f>SUM(L48:L53)</f>
        <v>11</v>
      </c>
      <c r="M56" s="11">
        <f>SUM(M48:M53)</f>
        <v>0</v>
      </c>
      <c r="N56" s="12"/>
      <c r="O56" s="22"/>
    </row>
    <row r="57" spans="1:15" ht="15.75" thickBot="1" x14ac:dyDescent="0.3">
      <c r="A57" s="23" t="s">
        <v>102</v>
      </c>
      <c r="B57" s="24"/>
      <c r="C57" s="24" t="s">
        <v>78</v>
      </c>
      <c r="D57" s="24"/>
      <c r="E57" s="24"/>
      <c r="F57" s="24"/>
      <c r="G57" s="24"/>
      <c r="H57" s="24">
        <f>SUM(H54:H56)</f>
        <v>16</v>
      </c>
      <c r="I57" s="25">
        <v>6.25E-2</v>
      </c>
      <c r="J57" s="24">
        <f t="shared" ref="J57:K57" si="0">SUM(J54:J56)</f>
        <v>0</v>
      </c>
      <c r="K57" s="25">
        <f t="shared" si="0"/>
        <v>0</v>
      </c>
      <c r="L57" s="24">
        <f>SUM(L54:L56)</f>
        <v>247</v>
      </c>
      <c r="M57" s="24">
        <f>SUM(M54:M56)</f>
        <v>15</v>
      </c>
      <c r="N57" s="25"/>
      <c r="O57" s="26"/>
    </row>
    <row r="58" spans="1:15" ht="15.75" thickBot="1" x14ac:dyDescent="0.3">
      <c r="A58" s="121" t="s">
        <v>238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3"/>
    </row>
    <row r="59" spans="1:15" ht="45" x14ac:dyDescent="0.25">
      <c r="A59" s="15" t="s">
        <v>108</v>
      </c>
      <c r="B59" s="16">
        <v>104082</v>
      </c>
      <c r="C59" s="27" t="s">
        <v>109</v>
      </c>
      <c r="D59" s="16" t="s">
        <v>110</v>
      </c>
      <c r="E59" s="16" t="s">
        <v>11</v>
      </c>
      <c r="F59" s="16" t="s">
        <v>9</v>
      </c>
      <c r="G59" s="16" t="s">
        <v>89</v>
      </c>
      <c r="H59" s="16"/>
      <c r="I59" s="16"/>
      <c r="J59" s="16"/>
      <c r="K59" s="16"/>
      <c r="L59" s="16">
        <v>41</v>
      </c>
      <c r="M59" s="16">
        <v>1</v>
      </c>
      <c r="N59" s="17">
        <v>0.73170000000000002</v>
      </c>
      <c r="O59" s="18"/>
    </row>
    <row r="60" spans="1:15" ht="45" x14ac:dyDescent="0.25">
      <c r="A60" s="19" t="s">
        <v>108</v>
      </c>
      <c r="B60" s="8">
        <v>104081</v>
      </c>
      <c r="C60" s="10" t="s">
        <v>109</v>
      </c>
      <c r="D60" s="8" t="s">
        <v>110</v>
      </c>
      <c r="E60" s="8" t="s">
        <v>11</v>
      </c>
      <c r="F60" s="8" t="s">
        <v>8</v>
      </c>
      <c r="G60" s="8" t="s">
        <v>89</v>
      </c>
      <c r="H60" s="8"/>
      <c r="I60" s="8"/>
      <c r="J60" s="8"/>
      <c r="K60" s="8"/>
      <c r="L60" s="8">
        <v>23</v>
      </c>
      <c r="M60" s="8">
        <v>0</v>
      </c>
      <c r="N60" s="9">
        <v>0.78259999999999996</v>
      </c>
      <c r="O60" s="20"/>
    </row>
    <row r="61" spans="1:15" x14ac:dyDescent="0.25">
      <c r="A61" s="19" t="s">
        <v>108</v>
      </c>
      <c r="B61" s="8">
        <v>16277</v>
      </c>
      <c r="C61" s="8" t="s">
        <v>111</v>
      </c>
      <c r="D61" s="8" t="s">
        <v>110</v>
      </c>
      <c r="E61" s="8" t="s">
        <v>10</v>
      </c>
      <c r="F61" s="8" t="s">
        <v>9</v>
      </c>
      <c r="G61" s="8" t="s">
        <v>89</v>
      </c>
      <c r="H61" s="8"/>
      <c r="I61" s="8"/>
      <c r="J61" s="8"/>
      <c r="K61" s="8"/>
      <c r="L61" s="8">
        <v>15</v>
      </c>
      <c r="M61" s="8">
        <v>0</v>
      </c>
      <c r="N61" s="9">
        <v>1</v>
      </c>
      <c r="O61" s="20">
        <v>0</v>
      </c>
    </row>
    <row r="62" spans="1:15" x14ac:dyDescent="0.25">
      <c r="A62" s="19" t="s">
        <v>108</v>
      </c>
      <c r="B62" s="8">
        <v>104077</v>
      </c>
      <c r="C62" s="8" t="s">
        <v>111</v>
      </c>
      <c r="D62" s="8" t="s">
        <v>110</v>
      </c>
      <c r="E62" s="8" t="s">
        <v>10</v>
      </c>
      <c r="F62" s="8" t="s">
        <v>8</v>
      </c>
      <c r="G62" s="8" t="s">
        <v>89</v>
      </c>
      <c r="H62" s="8"/>
      <c r="I62" s="8"/>
      <c r="J62" s="8"/>
      <c r="K62" s="8"/>
      <c r="L62" s="8">
        <v>5</v>
      </c>
      <c r="M62" s="8">
        <v>0</v>
      </c>
      <c r="N62" s="9">
        <v>0.8</v>
      </c>
      <c r="O62" s="20">
        <v>0.2</v>
      </c>
    </row>
    <row r="63" spans="1:15" x14ac:dyDescent="0.25">
      <c r="A63" s="19" t="s">
        <v>108</v>
      </c>
      <c r="B63" s="8">
        <v>12706</v>
      </c>
      <c r="C63" s="8" t="s">
        <v>111</v>
      </c>
      <c r="D63" s="8" t="s">
        <v>110</v>
      </c>
      <c r="E63" s="8" t="s">
        <v>7</v>
      </c>
      <c r="F63" s="8" t="s">
        <v>9</v>
      </c>
      <c r="G63" s="8" t="s">
        <v>89</v>
      </c>
      <c r="H63" s="8"/>
      <c r="I63" s="8"/>
      <c r="J63" s="8"/>
      <c r="K63" s="8"/>
      <c r="L63" s="8">
        <v>0</v>
      </c>
      <c r="M63" s="8">
        <v>0</v>
      </c>
      <c r="N63" s="9">
        <v>0</v>
      </c>
      <c r="O63" s="20">
        <v>0</v>
      </c>
    </row>
    <row r="64" spans="1:15" x14ac:dyDescent="0.25">
      <c r="A64" s="19" t="s">
        <v>108</v>
      </c>
      <c r="B64" s="8">
        <v>104073</v>
      </c>
      <c r="C64" s="8" t="s">
        <v>111</v>
      </c>
      <c r="D64" s="8" t="s">
        <v>110</v>
      </c>
      <c r="E64" s="8" t="s">
        <v>7</v>
      </c>
      <c r="F64" s="8" t="s">
        <v>8</v>
      </c>
      <c r="G64" s="8" t="s">
        <v>89</v>
      </c>
      <c r="H64" s="8"/>
      <c r="I64" s="8"/>
      <c r="J64" s="8"/>
      <c r="K64" s="8"/>
      <c r="L64" s="8">
        <v>1</v>
      </c>
      <c r="M64" s="8">
        <v>0</v>
      </c>
      <c r="N64" s="9">
        <v>1</v>
      </c>
      <c r="O64" s="20">
        <v>0</v>
      </c>
    </row>
    <row r="65" spans="1:15" x14ac:dyDescent="0.25">
      <c r="A65" s="21" t="s">
        <v>108</v>
      </c>
      <c r="B65" s="11"/>
      <c r="C65" s="11"/>
      <c r="D65" s="11"/>
      <c r="E65" s="11" t="s">
        <v>11</v>
      </c>
      <c r="F65" s="11"/>
      <c r="G65" s="11"/>
      <c r="H65" s="11">
        <v>2</v>
      </c>
      <c r="I65" s="12">
        <v>0</v>
      </c>
      <c r="J65" s="11">
        <v>0</v>
      </c>
      <c r="K65" s="12">
        <v>0</v>
      </c>
      <c r="L65" s="11">
        <f>SUM(L59:L60)</f>
        <v>64</v>
      </c>
      <c r="M65" s="11">
        <f>SUM(M59:M60)</f>
        <v>1</v>
      </c>
      <c r="N65" s="12"/>
      <c r="O65" s="30"/>
    </row>
    <row r="66" spans="1:15" x14ac:dyDescent="0.25">
      <c r="A66" s="21" t="s">
        <v>108</v>
      </c>
      <c r="B66" s="11"/>
      <c r="C66" s="11"/>
      <c r="D66" s="11"/>
      <c r="E66" s="11" t="s">
        <v>10</v>
      </c>
      <c r="F66" s="11"/>
      <c r="G66" s="11"/>
      <c r="H66" s="11">
        <v>2</v>
      </c>
      <c r="I66" s="12">
        <v>0</v>
      </c>
      <c r="J66" s="11">
        <v>0</v>
      </c>
      <c r="K66" s="12">
        <v>0</v>
      </c>
      <c r="L66" s="11">
        <f>SUM(L61:L62)</f>
        <v>20</v>
      </c>
      <c r="M66" s="11">
        <f>SUM(M61:M62)</f>
        <v>0</v>
      </c>
      <c r="N66" s="12"/>
      <c r="O66" s="22"/>
    </row>
    <row r="67" spans="1:15" x14ac:dyDescent="0.25">
      <c r="A67" s="21" t="s">
        <v>108</v>
      </c>
      <c r="B67" s="11"/>
      <c r="C67" s="11"/>
      <c r="D67" s="11"/>
      <c r="E67" s="11" t="s">
        <v>7</v>
      </c>
      <c r="F67" s="11"/>
      <c r="G67" s="11"/>
      <c r="H67" s="11">
        <v>2</v>
      </c>
      <c r="I67" s="12">
        <v>0</v>
      </c>
      <c r="J67" s="11">
        <v>0</v>
      </c>
      <c r="K67" s="12">
        <v>0</v>
      </c>
      <c r="L67" s="11">
        <f>SUM(L63:L64)</f>
        <v>1</v>
      </c>
      <c r="M67" s="11">
        <f>SUM(M63:M64)</f>
        <v>0</v>
      </c>
      <c r="N67" s="12"/>
      <c r="O67" s="22"/>
    </row>
    <row r="68" spans="1:15" ht="15.75" thickBot="1" x14ac:dyDescent="0.3">
      <c r="A68" s="23" t="s">
        <v>108</v>
      </c>
      <c r="B68" s="24"/>
      <c r="C68" s="24" t="s">
        <v>78</v>
      </c>
      <c r="D68" s="24"/>
      <c r="E68" s="24"/>
      <c r="F68" s="24"/>
      <c r="G68" s="24"/>
      <c r="H68" s="24">
        <f>SUM(H65:H67)</f>
        <v>6</v>
      </c>
      <c r="I68" s="25">
        <f>SUM(I65:I67)</f>
        <v>0</v>
      </c>
      <c r="J68" s="24">
        <f>SUM(J65:J67)</f>
        <v>0</v>
      </c>
      <c r="K68" s="25">
        <f>SUM(K65:K67)</f>
        <v>0</v>
      </c>
      <c r="L68" s="24">
        <f t="shared" ref="L68" si="1">SUM(L65:L67)</f>
        <v>85</v>
      </c>
      <c r="M68" s="24">
        <f t="shared" ref="M68" si="2">SUM(M65:M67)</f>
        <v>1</v>
      </c>
      <c r="N68" s="25"/>
      <c r="O68" s="26"/>
    </row>
    <row r="69" spans="1:15" ht="15.75" thickBot="1" x14ac:dyDescent="0.3">
      <c r="A69" s="121" t="s">
        <v>239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5"/>
    </row>
    <row r="70" spans="1:15" ht="30" x14ac:dyDescent="0.25">
      <c r="A70" s="15" t="s">
        <v>112</v>
      </c>
      <c r="B70" s="16">
        <v>16274</v>
      </c>
      <c r="C70" s="27" t="s">
        <v>113</v>
      </c>
      <c r="D70" s="16" t="s">
        <v>114</v>
      </c>
      <c r="E70" s="16" t="s">
        <v>11</v>
      </c>
      <c r="F70" s="16" t="s">
        <v>9</v>
      </c>
      <c r="G70" s="16" t="s">
        <v>89</v>
      </c>
      <c r="H70" s="16"/>
      <c r="I70" s="16"/>
      <c r="J70" s="16"/>
      <c r="K70" s="16"/>
      <c r="L70" s="16">
        <v>109</v>
      </c>
      <c r="M70" s="16">
        <v>0</v>
      </c>
      <c r="N70" s="17">
        <v>0.71560000000000001</v>
      </c>
      <c r="O70" s="18"/>
    </row>
    <row r="71" spans="1:15" ht="30" x14ac:dyDescent="0.25">
      <c r="A71" s="19" t="s">
        <v>112</v>
      </c>
      <c r="B71" s="8">
        <v>104163</v>
      </c>
      <c r="C71" s="10" t="s">
        <v>113</v>
      </c>
      <c r="D71" s="8" t="s">
        <v>114</v>
      </c>
      <c r="E71" s="8" t="s">
        <v>11</v>
      </c>
      <c r="F71" s="8" t="s">
        <v>8</v>
      </c>
      <c r="G71" s="8" t="s">
        <v>89</v>
      </c>
      <c r="H71" s="8"/>
      <c r="I71" s="8"/>
      <c r="J71" s="8"/>
      <c r="K71" s="8"/>
      <c r="L71" s="8">
        <v>33</v>
      </c>
      <c r="M71" s="8">
        <v>1</v>
      </c>
      <c r="N71" s="9">
        <v>0.81820000000000004</v>
      </c>
      <c r="O71" s="20"/>
    </row>
    <row r="72" spans="1:15" x14ac:dyDescent="0.25">
      <c r="A72" s="19" t="s">
        <v>112</v>
      </c>
      <c r="B72" s="8">
        <v>16266</v>
      </c>
      <c r="C72" s="8" t="s">
        <v>114</v>
      </c>
      <c r="D72" s="8" t="s">
        <v>114</v>
      </c>
      <c r="E72" s="8" t="s">
        <v>11</v>
      </c>
      <c r="F72" s="8" t="s">
        <v>9</v>
      </c>
      <c r="G72" s="8" t="s">
        <v>89</v>
      </c>
      <c r="H72" s="8"/>
      <c r="I72" s="8"/>
      <c r="J72" s="8"/>
      <c r="K72" s="8"/>
      <c r="L72" s="8">
        <v>57</v>
      </c>
      <c r="M72" s="8">
        <v>1</v>
      </c>
      <c r="N72" s="9">
        <v>0.70179999999999998</v>
      </c>
      <c r="O72" s="20"/>
    </row>
    <row r="73" spans="1:15" x14ac:dyDescent="0.25">
      <c r="A73" s="19" t="s">
        <v>112</v>
      </c>
      <c r="B73" s="8">
        <v>104165</v>
      </c>
      <c r="C73" s="8" t="s">
        <v>114</v>
      </c>
      <c r="D73" s="8" t="s">
        <v>114</v>
      </c>
      <c r="E73" s="8" t="s">
        <v>11</v>
      </c>
      <c r="F73" s="8" t="s">
        <v>8</v>
      </c>
      <c r="G73" s="8" t="s">
        <v>89</v>
      </c>
      <c r="H73" s="8"/>
      <c r="I73" s="8"/>
      <c r="J73" s="8"/>
      <c r="K73" s="8"/>
      <c r="L73" s="8">
        <v>32</v>
      </c>
      <c r="M73" s="8">
        <v>0</v>
      </c>
      <c r="N73" s="9">
        <v>0.78129999999999999</v>
      </c>
      <c r="O73" s="20"/>
    </row>
    <row r="74" spans="1:15" x14ac:dyDescent="0.25">
      <c r="A74" s="19" t="s">
        <v>112</v>
      </c>
      <c r="B74" s="8">
        <v>104162</v>
      </c>
      <c r="C74" s="8" t="s">
        <v>115</v>
      </c>
      <c r="D74" s="8" t="s">
        <v>114</v>
      </c>
      <c r="E74" s="8" t="s">
        <v>10</v>
      </c>
      <c r="F74" s="8" t="s">
        <v>9</v>
      </c>
      <c r="G74" s="8" t="s">
        <v>89</v>
      </c>
      <c r="H74" s="8"/>
      <c r="I74" s="8"/>
      <c r="J74" s="8"/>
      <c r="K74" s="8"/>
      <c r="L74" s="8">
        <v>48</v>
      </c>
      <c r="M74" s="8">
        <v>2</v>
      </c>
      <c r="N74" s="9">
        <v>0.89580000000000004</v>
      </c>
      <c r="O74" s="20">
        <v>4.1700000000000001E-2</v>
      </c>
    </row>
    <row r="75" spans="1:15" x14ac:dyDescent="0.25">
      <c r="A75" s="19" t="s">
        <v>112</v>
      </c>
      <c r="B75" s="8">
        <v>104161</v>
      </c>
      <c r="C75" s="8" t="s">
        <v>115</v>
      </c>
      <c r="D75" s="8" t="s">
        <v>114</v>
      </c>
      <c r="E75" s="8" t="s">
        <v>10</v>
      </c>
      <c r="F75" s="8" t="s">
        <v>8</v>
      </c>
      <c r="G75" s="8" t="s">
        <v>89</v>
      </c>
      <c r="H75" s="8"/>
      <c r="I75" s="8"/>
      <c r="J75" s="8"/>
      <c r="K75" s="8"/>
      <c r="L75" s="8">
        <v>21</v>
      </c>
      <c r="M75" s="8">
        <v>2</v>
      </c>
      <c r="N75" s="9">
        <v>1</v>
      </c>
      <c r="O75" s="20">
        <v>4.7600000000000003E-2</v>
      </c>
    </row>
    <row r="76" spans="1:15" ht="30" x14ac:dyDescent="0.25">
      <c r="A76" s="19" t="s">
        <v>112</v>
      </c>
      <c r="B76" s="8">
        <v>16269</v>
      </c>
      <c r="C76" s="10" t="s">
        <v>113</v>
      </c>
      <c r="D76" s="8" t="s">
        <v>114</v>
      </c>
      <c r="E76" s="8" t="s">
        <v>10</v>
      </c>
      <c r="F76" s="8" t="s">
        <v>9</v>
      </c>
      <c r="G76" s="8" t="s">
        <v>89</v>
      </c>
      <c r="H76" s="8"/>
      <c r="I76" s="8"/>
      <c r="J76" s="8"/>
      <c r="K76" s="8"/>
      <c r="L76" s="8">
        <v>8</v>
      </c>
      <c r="M76" s="8">
        <v>0</v>
      </c>
      <c r="N76" s="9">
        <v>0.875</v>
      </c>
      <c r="O76" s="20">
        <v>0.125</v>
      </c>
    </row>
    <row r="77" spans="1:15" ht="30" x14ac:dyDescent="0.25">
      <c r="A77" s="19" t="s">
        <v>112</v>
      </c>
      <c r="B77" s="8">
        <v>104154</v>
      </c>
      <c r="C77" s="10" t="s">
        <v>113</v>
      </c>
      <c r="D77" s="8" t="s">
        <v>114</v>
      </c>
      <c r="E77" s="8" t="s">
        <v>10</v>
      </c>
      <c r="F77" s="8" t="s">
        <v>8</v>
      </c>
      <c r="G77" s="8" t="s">
        <v>89</v>
      </c>
      <c r="H77" s="8"/>
      <c r="I77" s="8"/>
      <c r="J77" s="8"/>
      <c r="K77" s="8"/>
      <c r="L77" s="8">
        <v>16</v>
      </c>
      <c r="M77" s="8">
        <v>0</v>
      </c>
      <c r="N77" s="9">
        <v>0.8125</v>
      </c>
      <c r="O77" s="20">
        <v>0.1875</v>
      </c>
    </row>
    <row r="78" spans="1:15" x14ac:dyDescent="0.25">
      <c r="A78" s="19" t="s">
        <v>112</v>
      </c>
      <c r="B78" s="8">
        <v>16271</v>
      </c>
      <c r="C78" s="8" t="s">
        <v>116</v>
      </c>
      <c r="D78" s="8" t="s">
        <v>114</v>
      </c>
      <c r="E78" s="8" t="s">
        <v>10</v>
      </c>
      <c r="F78" s="8" t="s">
        <v>9</v>
      </c>
      <c r="G78" s="8" t="s">
        <v>89</v>
      </c>
      <c r="H78" s="8"/>
      <c r="I78" s="8"/>
      <c r="J78" s="8"/>
      <c r="K78" s="8"/>
      <c r="L78" s="8">
        <v>7</v>
      </c>
      <c r="M78" s="8">
        <v>0</v>
      </c>
      <c r="N78" s="9">
        <v>1</v>
      </c>
      <c r="O78" s="20">
        <v>0</v>
      </c>
    </row>
    <row r="79" spans="1:15" ht="45" x14ac:dyDescent="0.25">
      <c r="A79" s="19" t="s">
        <v>112</v>
      </c>
      <c r="B79" s="8">
        <v>16268</v>
      </c>
      <c r="C79" s="10" t="s">
        <v>117</v>
      </c>
      <c r="D79" s="8" t="s">
        <v>114</v>
      </c>
      <c r="E79" s="8" t="s">
        <v>10</v>
      </c>
      <c r="F79" s="8" t="s">
        <v>9</v>
      </c>
      <c r="G79" s="8" t="s">
        <v>89</v>
      </c>
      <c r="H79" s="8"/>
      <c r="I79" s="8"/>
      <c r="J79" s="8"/>
      <c r="K79" s="8"/>
      <c r="L79" s="8">
        <v>19</v>
      </c>
      <c r="M79" s="8">
        <v>1</v>
      </c>
      <c r="N79" s="9">
        <v>0.84209999999999996</v>
      </c>
      <c r="O79" s="20">
        <v>0.21049999999999999</v>
      </c>
    </row>
    <row r="80" spans="1:15" ht="30" x14ac:dyDescent="0.25">
      <c r="A80" s="19" t="s">
        <v>112</v>
      </c>
      <c r="B80" s="8">
        <v>183144</v>
      </c>
      <c r="C80" s="8" t="s">
        <v>116</v>
      </c>
      <c r="D80" s="8" t="s">
        <v>114</v>
      </c>
      <c r="E80" s="8" t="s">
        <v>7</v>
      </c>
      <c r="F80" s="8" t="s">
        <v>9</v>
      </c>
      <c r="G80" s="10" t="s">
        <v>118</v>
      </c>
      <c r="H80" s="8"/>
      <c r="I80" s="8"/>
      <c r="J80" s="8"/>
      <c r="K80" s="8"/>
      <c r="L80" s="8">
        <v>3</v>
      </c>
      <c r="M80" s="8">
        <v>1</v>
      </c>
      <c r="N80" s="9">
        <v>0.33329999999999999</v>
      </c>
      <c r="O80" s="20">
        <v>0.5</v>
      </c>
    </row>
    <row r="81" spans="1:15" x14ac:dyDescent="0.25">
      <c r="A81" s="19" t="s">
        <v>112</v>
      </c>
      <c r="B81" s="8">
        <v>183143</v>
      </c>
      <c r="C81" s="8" t="s">
        <v>116</v>
      </c>
      <c r="D81" s="8" t="s">
        <v>114</v>
      </c>
      <c r="E81" s="8" t="s">
        <v>7</v>
      </c>
      <c r="F81" s="8" t="s">
        <v>8</v>
      </c>
      <c r="G81" s="8" t="s">
        <v>89</v>
      </c>
      <c r="H81" s="8"/>
      <c r="I81" s="8"/>
      <c r="J81" s="8"/>
      <c r="K81" s="8"/>
      <c r="L81" s="8">
        <v>0</v>
      </c>
      <c r="M81" s="8">
        <v>0</v>
      </c>
      <c r="N81" s="9">
        <v>0</v>
      </c>
      <c r="O81" s="20">
        <v>0</v>
      </c>
    </row>
    <row r="82" spans="1:15" ht="30" x14ac:dyDescent="0.25">
      <c r="A82" s="19" t="s">
        <v>112</v>
      </c>
      <c r="B82" s="8">
        <v>104151</v>
      </c>
      <c r="C82" s="10" t="s">
        <v>119</v>
      </c>
      <c r="D82" s="8" t="s">
        <v>114</v>
      </c>
      <c r="E82" s="8" t="s">
        <v>7</v>
      </c>
      <c r="F82" s="8" t="s">
        <v>9</v>
      </c>
      <c r="G82" s="10" t="s">
        <v>118</v>
      </c>
      <c r="H82" s="8"/>
      <c r="I82" s="8"/>
      <c r="J82" s="8"/>
      <c r="K82" s="8"/>
      <c r="L82" s="8">
        <v>3</v>
      </c>
      <c r="M82" s="8">
        <v>1</v>
      </c>
      <c r="N82" s="9">
        <v>0.66669999999999996</v>
      </c>
      <c r="O82" s="20">
        <v>0.5</v>
      </c>
    </row>
    <row r="83" spans="1:15" ht="30" x14ac:dyDescent="0.25">
      <c r="A83" s="19" t="s">
        <v>112</v>
      </c>
      <c r="B83" s="8">
        <v>104150</v>
      </c>
      <c r="C83" s="10" t="s">
        <v>119</v>
      </c>
      <c r="D83" s="8" t="s">
        <v>114</v>
      </c>
      <c r="E83" s="8" t="s">
        <v>7</v>
      </c>
      <c r="F83" s="8" t="s">
        <v>8</v>
      </c>
      <c r="G83" s="8" t="s">
        <v>89</v>
      </c>
      <c r="H83" s="8"/>
      <c r="I83" s="8"/>
      <c r="J83" s="8"/>
      <c r="K83" s="8"/>
      <c r="L83" s="8">
        <v>0</v>
      </c>
      <c r="M83" s="8">
        <v>0</v>
      </c>
      <c r="N83" s="9">
        <v>0</v>
      </c>
      <c r="O83" s="20">
        <v>0</v>
      </c>
    </row>
    <row r="84" spans="1:15" ht="30" x14ac:dyDescent="0.25">
      <c r="A84" s="19" t="s">
        <v>112</v>
      </c>
      <c r="B84" s="8">
        <v>12705</v>
      </c>
      <c r="C84" s="10" t="s">
        <v>120</v>
      </c>
      <c r="D84" s="8" t="s">
        <v>114</v>
      </c>
      <c r="E84" s="8" t="s">
        <v>7</v>
      </c>
      <c r="F84" s="8" t="s">
        <v>9</v>
      </c>
      <c r="G84" s="8" t="s">
        <v>89</v>
      </c>
      <c r="H84" s="8"/>
      <c r="I84" s="8"/>
      <c r="J84" s="8"/>
      <c r="K84" s="8"/>
      <c r="L84" s="8">
        <v>3</v>
      </c>
      <c r="M84" s="8">
        <v>0</v>
      </c>
      <c r="N84" s="9">
        <v>0.66669999999999996</v>
      </c>
      <c r="O84" s="20">
        <v>0.5</v>
      </c>
    </row>
    <row r="85" spans="1:15" ht="30" x14ac:dyDescent="0.25">
      <c r="A85" s="19" t="s">
        <v>112</v>
      </c>
      <c r="B85" s="8">
        <v>104148</v>
      </c>
      <c r="C85" s="10" t="s">
        <v>120</v>
      </c>
      <c r="D85" s="8" t="s">
        <v>114</v>
      </c>
      <c r="E85" s="8" t="s">
        <v>7</v>
      </c>
      <c r="F85" s="8" t="s">
        <v>8</v>
      </c>
      <c r="G85" s="8" t="s">
        <v>89</v>
      </c>
      <c r="H85" s="8"/>
      <c r="I85" s="8"/>
      <c r="J85" s="8"/>
      <c r="K85" s="8"/>
      <c r="L85" s="8">
        <v>1</v>
      </c>
      <c r="M85" s="8">
        <v>0</v>
      </c>
      <c r="N85" s="9">
        <v>1</v>
      </c>
      <c r="O85" s="20">
        <v>0</v>
      </c>
    </row>
    <row r="86" spans="1:15" x14ac:dyDescent="0.25">
      <c r="A86" s="19" t="s">
        <v>112</v>
      </c>
      <c r="B86" s="8">
        <v>104170</v>
      </c>
      <c r="C86" s="10" t="s">
        <v>121</v>
      </c>
      <c r="D86" s="8" t="s">
        <v>114</v>
      </c>
      <c r="E86" s="8" t="s">
        <v>7</v>
      </c>
      <c r="F86" s="8" t="s">
        <v>9</v>
      </c>
      <c r="G86" s="8" t="s">
        <v>100</v>
      </c>
      <c r="H86" s="8"/>
      <c r="I86" s="8"/>
      <c r="J86" s="8"/>
      <c r="K86" s="8"/>
      <c r="L86" s="8">
        <v>0</v>
      </c>
      <c r="M86" s="8">
        <v>0</v>
      </c>
      <c r="N86" s="9">
        <v>0</v>
      </c>
      <c r="O86" s="20">
        <v>0</v>
      </c>
    </row>
    <row r="87" spans="1:15" x14ac:dyDescent="0.25">
      <c r="A87" s="19" t="s">
        <v>112</v>
      </c>
      <c r="B87" s="8">
        <v>104144</v>
      </c>
      <c r="C87" s="10" t="s">
        <v>121</v>
      </c>
      <c r="D87" s="8" t="s">
        <v>114</v>
      </c>
      <c r="E87" s="8" t="s">
        <v>7</v>
      </c>
      <c r="F87" s="8" t="s">
        <v>8</v>
      </c>
      <c r="G87" s="8" t="s">
        <v>100</v>
      </c>
      <c r="H87" s="8"/>
      <c r="I87" s="8"/>
      <c r="J87" s="8"/>
      <c r="K87" s="8"/>
      <c r="L87" s="8">
        <v>0</v>
      </c>
      <c r="M87" s="8">
        <v>0</v>
      </c>
      <c r="N87" s="9">
        <v>0</v>
      </c>
      <c r="O87" s="20">
        <v>0</v>
      </c>
    </row>
    <row r="88" spans="1:15" x14ac:dyDescent="0.25">
      <c r="A88" s="19" t="s">
        <v>112</v>
      </c>
      <c r="B88" s="8">
        <v>12701</v>
      </c>
      <c r="C88" s="10" t="s">
        <v>121</v>
      </c>
      <c r="D88" s="8" t="s">
        <v>114</v>
      </c>
      <c r="E88" s="8" t="s">
        <v>7</v>
      </c>
      <c r="F88" s="8" t="s">
        <v>9</v>
      </c>
      <c r="G88" s="8" t="s">
        <v>89</v>
      </c>
      <c r="H88" s="8"/>
      <c r="I88" s="8"/>
      <c r="J88" s="8"/>
      <c r="K88" s="8"/>
      <c r="L88" s="8">
        <v>1</v>
      </c>
      <c r="M88" s="8">
        <v>0</v>
      </c>
      <c r="N88" s="9">
        <v>1</v>
      </c>
      <c r="O88" s="20">
        <v>0</v>
      </c>
    </row>
    <row r="89" spans="1:15" x14ac:dyDescent="0.25">
      <c r="A89" s="19" t="s">
        <v>112</v>
      </c>
      <c r="B89" s="8">
        <v>104145</v>
      </c>
      <c r="C89" s="10" t="s">
        <v>121</v>
      </c>
      <c r="D89" s="8" t="s">
        <v>114</v>
      </c>
      <c r="E89" s="8" t="s">
        <v>7</v>
      </c>
      <c r="F89" s="8" t="s">
        <v>8</v>
      </c>
      <c r="G89" s="8" t="s">
        <v>89</v>
      </c>
      <c r="H89" s="8"/>
      <c r="I89" s="8"/>
      <c r="J89" s="8"/>
      <c r="K89" s="8"/>
      <c r="L89" s="8">
        <v>0</v>
      </c>
      <c r="M89" s="8">
        <v>0</v>
      </c>
      <c r="N89" s="9">
        <v>0</v>
      </c>
      <c r="O89" s="20">
        <v>0</v>
      </c>
    </row>
    <row r="90" spans="1:15" x14ac:dyDescent="0.25">
      <c r="A90" s="21" t="s">
        <v>112</v>
      </c>
      <c r="B90" s="11"/>
      <c r="C90" s="13"/>
      <c r="D90" s="11"/>
      <c r="E90" s="11">
        <v>1</v>
      </c>
      <c r="F90" s="11"/>
      <c r="G90" s="11"/>
      <c r="H90" s="11">
        <v>4</v>
      </c>
      <c r="I90" s="12">
        <v>0</v>
      </c>
      <c r="J90" s="11">
        <v>0</v>
      </c>
      <c r="K90" s="12">
        <v>0</v>
      </c>
      <c r="L90" s="11">
        <f>SUM(L70:L73)</f>
        <v>231</v>
      </c>
      <c r="M90" s="11">
        <f>SUM(M70:M73)</f>
        <v>2</v>
      </c>
      <c r="N90" s="12"/>
      <c r="O90" s="22"/>
    </row>
    <row r="91" spans="1:15" x14ac:dyDescent="0.25">
      <c r="A91" s="21" t="s">
        <v>112</v>
      </c>
      <c r="B91" s="11"/>
      <c r="C91" s="13"/>
      <c r="D91" s="11"/>
      <c r="E91" s="11">
        <v>2</v>
      </c>
      <c r="F91" s="11"/>
      <c r="G91" s="11"/>
      <c r="H91" s="11">
        <v>6</v>
      </c>
      <c r="I91" s="12">
        <v>0.16669999999999999</v>
      </c>
      <c r="J91" s="11">
        <v>0</v>
      </c>
      <c r="K91" s="12">
        <v>0</v>
      </c>
      <c r="L91" s="11">
        <f>SUM(L74:L79)</f>
        <v>119</v>
      </c>
      <c r="M91" s="11">
        <f>SUM(M74:M79)</f>
        <v>5</v>
      </c>
      <c r="N91" s="12"/>
      <c r="O91" s="22"/>
    </row>
    <row r="92" spans="1:15" x14ac:dyDescent="0.25">
      <c r="A92" s="21" t="s">
        <v>112</v>
      </c>
      <c r="B92" s="11"/>
      <c r="C92" s="11"/>
      <c r="D92" s="11"/>
      <c r="E92" s="11">
        <v>3</v>
      </c>
      <c r="F92" s="11"/>
      <c r="G92" s="11"/>
      <c r="H92" s="11">
        <v>10</v>
      </c>
      <c r="I92" s="12">
        <v>0.3</v>
      </c>
      <c r="J92" s="11">
        <v>4</v>
      </c>
      <c r="K92" s="12">
        <v>0.75</v>
      </c>
      <c r="L92" s="11">
        <f>SUM(L80:L89)</f>
        <v>11</v>
      </c>
      <c r="M92" s="11">
        <f>SUM(M80:M89)</f>
        <v>2</v>
      </c>
      <c r="N92" s="12"/>
      <c r="O92" s="22"/>
    </row>
    <row r="93" spans="1:15" ht="15.75" thickBot="1" x14ac:dyDescent="0.3">
      <c r="A93" s="23" t="s">
        <v>112</v>
      </c>
      <c r="B93" s="24" t="s">
        <v>78</v>
      </c>
      <c r="C93" s="24"/>
      <c r="D93" s="24"/>
      <c r="E93" s="24"/>
      <c r="F93" s="24"/>
      <c r="G93" s="24"/>
      <c r="H93" s="24">
        <f>SUM(H90:H92)</f>
        <v>20</v>
      </c>
      <c r="I93" s="25">
        <v>0.2</v>
      </c>
      <c r="J93" s="24">
        <f t="shared" ref="J93" si="3">SUM(J90:J92)</f>
        <v>4</v>
      </c>
      <c r="K93" s="25">
        <v>0.75</v>
      </c>
      <c r="L93" s="24">
        <f>SUM(L90:L92)</f>
        <v>361</v>
      </c>
      <c r="M93" s="24">
        <f>SUM(M90:M92)</f>
        <v>9</v>
      </c>
      <c r="N93" s="25"/>
      <c r="O93" s="26"/>
    </row>
    <row r="94" spans="1:15" ht="15.75" thickBot="1" x14ac:dyDescent="0.3">
      <c r="A94" s="126" t="s">
        <v>240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8"/>
    </row>
    <row r="95" spans="1:15" ht="30" x14ac:dyDescent="0.25">
      <c r="A95" s="31" t="s">
        <v>6</v>
      </c>
      <c r="B95" s="16">
        <v>104072</v>
      </c>
      <c r="C95" s="27" t="s">
        <v>122</v>
      </c>
      <c r="D95" s="27" t="s">
        <v>94</v>
      </c>
      <c r="E95" s="27" t="s">
        <v>11</v>
      </c>
      <c r="F95" s="27" t="s">
        <v>9</v>
      </c>
      <c r="G95" s="16" t="s">
        <v>89</v>
      </c>
      <c r="H95" s="16"/>
      <c r="I95" s="16"/>
      <c r="J95" s="16"/>
      <c r="K95" s="16"/>
      <c r="L95" s="16">
        <v>22</v>
      </c>
      <c r="M95" s="16">
        <v>5</v>
      </c>
      <c r="N95" s="17">
        <v>0.59089999999999998</v>
      </c>
      <c r="O95" s="28"/>
    </row>
    <row r="96" spans="1:15" ht="30" x14ac:dyDescent="0.25">
      <c r="A96" s="32" t="s">
        <v>6</v>
      </c>
      <c r="B96" s="8">
        <v>104071</v>
      </c>
      <c r="C96" s="10" t="s">
        <v>122</v>
      </c>
      <c r="D96" s="10" t="s">
        <v>94</v>
      </c>
      <c r="E96" s="10" t="s">
        <v>11</v>
      </c>
      <c r="F96" s="10" t="s">
        <v>8</v>
      </c>
      <c r="G96" s="8" t="s">
        <v>89</v>
      </c>
      <c r="H96" s="8"/>
      <c r="I96" s="8"/>
      <c r="J96" s="8"/>
      <c r="K96" s="8"/>
      <c r="L96" s="8">
        <v>5</v>
      </c>
      <c r="M96" s="8">
        <v>0</v>
      </c>
      <c r="N96" s="9">
        <v>1</v>
      </c>
      <c r="O96" s="29"/>
    </row>
    <row r="97" spans="1:15" ht="30" x14ac:dyDescent="0.25">
      <c r="A97" s="32" t="s">
        <v>6</v>
      </c>
      <c r="B97" s="8">
        <v>104070</v>
      </c>
      <c r="C97" s="10" t="s">
        <v>122</v>
      </c>
      <c r="D97" s="10" t="s">
        <v>94</v>
      </c>
      <c r="E97" s="10" t="s">
        <v>10</v>
      </c>
      <c r="F97" s="10" t="s">
        <v>9</v>
      </c>
      <c r="G97" s="8" t="s">
        <v>89</v>
      </c>
      <c r="H97" s="8"/>
      <c r="I97" s="8"/>
      <c r="J97" s="8"/>
      <c r="K97" s="8"/>
      <c r="L97" s="8">
        <v>15</v>
      </c>
      <c r="M97" s="8">
        <v>1</v>
      </c>
      <c r="N97" s="9">
        <v>0.93330000000000002</v>
      </c>
      <c r="O97" s="20">
        <v>6.6699999999999995E-2</v>
      </c>
    </row>
    <row r="98" spans="1:15" ht="30" x14ac:dyDescent="0.25">
      <c r="A98" s="32" t="s">
        <v>6</v>
      </c>
      <c r="B98" s="8">
        <v>104069</v>
      </c>
      <c r="C98" s="10" t="s">
        <v>122</v>
      </c>
      <c r="D98" s="10" t="s">
        <v>94</v>
      </c>
      <c r="E98" s="10" t="s">
        <v>10</v>
      </c>
      <c r="F98" s="10" t="s">
        <v>8</v>
      </c>
      <c r="G98" s="8" t="s">
        <v>89</v>
      </c>
      <c r="H98" s="8"/>
      <c r="I98" s="8"/>
      <c r="J98" s="8"/>
      <c r="K98" s="8"/>
      <c r="L98" s="8">
        <v>3</v>
      </c>
      <c r="M98" s="8">
        <v>0</v>
      </c>
      <c r="N98" s="9">
        <v>1</v>
      </c>
      <c r="O98" s="20">
        <v>0</v>
      </c>
    </row>
    <row r="99" spans="1:15" ht="45" x14ac:dyDescent="0.25">
      <c r="A99" s="32" t="s">
        <v>6</v>
      </c>
      <c r="B99" s="8">
        <v>183695</v>
      </c>
      <c r="C99" s="10" t="s">
        <v>123</v>
      </c>
      <c r="D99" s="10" t="s">
        <v>94</v>
      </c>
      <c r="E99" s="10" t="s">
        <v>7</v>
      </c>
      <c r="F99" s="10" t="s">
        <v>9</v>
      </c>
      <c r="G99" s="8" t="s">
        <v>89</v>
      </c>
      <c r="H99" s="8"/>
      <c r="I99" s="8"/>
      <c r="J99" s="8"/>
      <c r="K99" s="8"/>
      <c r="L99" s="8">
        <v>2</v>
      </c>
      <c r="M99" s="8">
        <v>0</v>
      </c>
      <c r="N99" s="9">
        <v>1</v>
      </c>
      <c r="O99" s="20">
        <v>0</v>
      </c>
    </row>
    <row r="100" spans="1:15" ht="45" x14ac:dyDescent="0.25">
      <c r="A100" s="32" t="s">
        <v>6</v>
      </c>
      <c r="B100" s="8">
        <v>183694</v>
      </c>
      <c r="C100" s="10" t="s">
        <v>123</v>
      </c>
      <c r="D100" s="10" t="s">
        <v>94</v>
      </c>
      <c r="E100" s="10" t="s">
        <v>7</v>
      </c>
      <c r="F100" s="10" t="s">
        <v>8</v>
      </c>
      <c r="G100" s="8" t="s">
        <v>89</v>
      </c>
      <c r="H100" s="8"/>
      <c r="I100" s="8"/>
      <c r="J100" s="8"/>
      <c r="K100" s="8"/>
      <c r="L100" s="8">
        <v>1</v>
      </c>
      <c r="M100" s="8">
        <v>0</v>
      </c>
      <c r="N100" s="9">
        <v>1</v>
      </c>
      <c r="O100" s="20">
        <v>0</v>
      </c>
    </row>
    <row r="101" spans="1:15" x14ac:dyDescent="0.25">
      <c r="A101" s="33" t="s">
        <v>6</v>
      </c>
      <c r="B101" s="13"/>
      <c r="C101" s="13"/>
      <c r="D101" s="11"/>
      <c r="E101" s="11">
        <v>1</v>
      </c>
      <c r="F101" s="11"/>
      <c r="G101" s="11"/>
      <c r="H101" s="13">
        <v>2</v>
      </c>
      <c r="I101" s="14">
        <v>0</v>
      </c>
      <c r="J101" s="13">
        <v>0</v>
      </c>
      <c r="K101" s="14">
        <v>0</v>
      </c>
      <c r="L101" s="11">
        <f>SUM(L95:L96)</f>
        <v>27</v>
      </c>
      <c r="M101" s="13">
        <f>SUM(M95:M96)</f>
        <v>5</v>
      </c>
      <c r="N101" s="12"/>
      <c r="O101" s="22"/>
    </row>
    <row r="102" spans="1:15" x14ac:dyDescent="0.25">
      <c r="A102" s="33" t="s">
        <v>6</v>
      </c>
      <c r="B102" s="13"/>
      <c r="C102" s="13"/>
      <c r="D102" s="11"/>
      <c r="E102" s="11">
        <v>2</v>
      </c>
      <c r="F102" s="11"/>
      <c r="G102" s="11"/>
      <c r="H102" s="13">
        <v>2</v>
      </c>
      <c r="I102" s="14">
        <v>0</v>
      </c>
      <c r="J102" s="13">
        <v>0</v>
      </c>
      <c r="K102" s="14">
        <v>0</v>
      </c>
      <c r="L102" s="11">
        <f>SUM(L97:L98)</f>
        <v>18</v>
      </c>
      <c r="M102" s="13">
        <f>SUM(M97:M98)</f>
        <v>1</v>
      </c>
      <c r="N102" s="12"/>
      <c r="O102" s="34"/>
    </row>
    <row r="103" spans="1:15" x14ac:dyDescent="0.25">
      <c r="A103" s="33" t="s">
        <v>6</v>
      </c>
      <c r="B103" s="13"/>
      <c r="C103" s="13"/>
      <c r="D103" s="11"/>
      <c r="E103" s="11">
        <v>3</v>
      </c>
      <c r="F103" s="11"/>
      <c r="G103" s="11"/>
      <c r="H103" s="13">
        <v>2</v>
      </c>
      <c r="I103" s="14">
        <v>0</v>
      </c>
      <c r="J103" s="13">
        <v>0</v>
      </c>
      <c r="K103" s="14">
        <v>0</v>
      </c>
      <c r="L103" s="11">
        <f>SUM(L99:L100)</f>
        <v>3</v>
      </c>
      <c r="M103" s="13">
        <f>SUM(M99:M100)</f>
        <v>0</v>
      </c>
      <c r="N103" s="12"/>
      <c r="O103" s="34"/>
    </row>
    <row r="104" spans="1:15" ht="15.75" thickBot="1" x14ac:dyDescent="0.3">
      <c r="A104" s="35" t="s">
        <v>6</v>
      </c>
      <c r="B104" s="24" t="s">
        <v>78</v>
      </c>
      <c r="C104" s="24"/>
      <c r="D104" s="24"/>
      <c r="E104" s="24"/>
      <c r="F104" s="24"/>
      <c r="G104" s="24"/>
      <c r="H104" s="36">
        <f>SUM(H101:H103)</f>
        <v>6</v>
      </c>
      <c r="I104" s="37">
        <f t="shared" ref="I104:K104" si="4">SUM(I101:I103)</f>
        <v>0</v>
      </c>
      <c r="J104" s="36">
        <f t="shared" si="4"/>
        <v>0</v>
      </c>
      <c r="K104" s="37">
        <f t="shared" si="4"/>
        <v>0</v>
      </c>
      <c r="L104" s="36">
        <f>SUM(L101:L103)</f>
        <v>48</v>
      </c>
      <c r="M104" s="36">
        <f>SUM(M101:M103)</f>
        <v>6</v>
      </c>
      <c r="N104" s="37"/>
      <c r="O104" s="38"/>
    </row>
    <row r="105" spans="1:15" x14ac:dyDescent="0.25">
      <c r="A105" s="1"/>
    </row>
    <row r="110" spans="1:15" x14ac:dyDescent="0.25">
      <c r="B110" s="1"/>
      <c r="C110" s="1"/>
    </row>
    <row r="111" spans="1:15" x14ac:dyDescent="0.25">
      <c r="B111" s="1"/>
      <c r="C111" s="1"/>
    </row>
    <row r="112" spans="1:15" x14ac:dyDescent="0.25">
      <c r="B112" s="1"/>
      <c r="C112" s="1"/>
    </row>
    <row r="113" spans="2:3" x14ac:dyDescent="0.25">
      <c r="B113" s="1"/>
      <c r="C113" s="1"/>
    </row>
    <row r="114" spans="2:3" x14ac:dyDescent="0.25">
      <c r="B114" s="1"/>
      <c r="C114" s="1"/>
    </row>
    <row r="115" spans="2:3" x14ac:dyDescent="0.25">
      <c r="B115" s="1"/>
      <c r="C115" s="1"/>
    </row>
  </sheetData>
  <autoFilter ref="A1:P104" xr:uid="{D291929D-CDC7-4461-870C-DB8C069A9A7D}"/>
  <mergeCells count="5">
    <mergeCell ref="A2:O2"/>
    <mergeCell ref="A37:O37"/>
    <mergeCell ref="A58:O58"/>
    <mergeCell ref="A69:O69"/>
    <mergeCell ref="A94:O94"/>
  </mergeCells>
  <pageMargins left="0.7" right="0.7" top="0.75" bottom="0.75" header="0.3" footer="0.3"/>
  <pageSetup paperSize="9" orientation="portrait" verticalDpi="0" r:id="rId1"/>
  <ignoredErrors>
    <ignoredError sqref="M36 M33 L33:L35 M34:M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8FB1-85D6-47C3-94CA-73ED932827F8}">
  <dimension ref="A1:AB110"/>
  <sheetViews>
    <sheetView zoomScale="80" zoomScaleNormal="80" workbookViewId="0">
      <selection activeCell="X1" sqref="X1:X1048576"/>
    </sheetView>
  </sheetViews>
  <sheetFormatPr defaultRowHeight="15" x14ac:dyDescent="0.25"/>
  <cols>
    <col min="2" max="2" width="12.42578125" customWidth="1"/>
    <col min="3" max="3" width="23.85546875" customWidth="1"/>
    <col min="4" max="4" width="12.42578125" customWidth="1"/>
    <col min="5" max="5" width="7.28515625" bestFit="1" customWidth="1"/>
    <col min="6" max="6" width="8.42578125" customWidth="1"/>
    <col min="7" max="8" width="13" customWidth="1"/>
    <col min="9" max="12" width="9.140625" customWidth="1"/>
    <col min="13" max="13" width="10" customWidth="1"/>
    <col min="14" max="15" width="14.140625" customWidth="1"/>
    <col min="16" max="16" width="12.85546875" customWidth="1"/>
    <col min="17" max="19" width="18.7109375" style="6" customWidth="1"/>
    <col min="20" max="20" width="19.140625" customWidth="1"/>
    <col min="21" max="21" width="27.7109375" customWidth="1"/>
    <col min="22" max="22" width="18" customWidth="1"/>
    <col min="23" max="23" width="18.42578125" hidden="1" customWidth="1"/>
    <col min="24" max="24" width="18.5703125" hidden="1" customWidth="1"/>
    <col min="26" max="26" width="13.28515625" customWidth="1"/>
    <col min="27" max="27" width="10.42578125" customWidth="1"/>
    <col min="28" max="28" width="13" customWidth="1"/>
  </cols>
  <sheetData>
    <row r="1" spans="1:28" ht="60" customHeight="1" x14ac:dyDescent="0.25">
      <c r="A1" s="145" t="s">
        <v>77</v>
      </c>
      <c r="B1" s="133" t="s">
        <v>12</v>
      </c>
      <c r="C1" s="133" t="s">
        <v>13</v>
      </c>
      <c r="D1" s="133" t="s">
        <v>14</v>
      </c>
      <c r="E1" s="133" t="s">
        <v>15</v>
      </c>
      <c r="F1" s="133" t="s">
        <v>16</v>
      </c>
      <c r="G1" s="133" t="s">
        <v>17</v>
      </c>
      <c r="H1" s="55" t="s">
        <v>82</v>
      </c>
      <c r="I1" s="137" t="s">
        <v>20</v>
      </c>
      <c r="J1" s="137"/>
      <c r="K1" s="137"/>
      <c r="L1" s="137"/>
      <c r="M1" s="137"/>
      <c r="N1" s="137" t="s">
        <v>79</v>
      </c>
      <c r="O1" s="137"/>
      <c r="P1" s="137"/>
      <c r="Q1" s="138" t="s">
        <v>29</v>
      </c>
      <c r="R1" s="138"/>
      <c r="S1" s="138"/>
      <c r="T1" s="133" t="s">
        <v>30</v>
      </c>
      <c r="U1" s="133" t="s">
        <v>31</v>
      </c>
      <c r="V1" s="133" t="s">
        <v>32</v>
      </c>
      <c r="W1" s="133" t="s">
        <v>33</v>
      </c>
      <c r="X1" s="133" t="s">
        <v>34</v>
      </c>
      <c r="Y1" s="137" t="s">
        <v>35</v>
      </c>
      <c r="Z1" s="137"/>
      <c r="AA1" s="137"/>
      <c r="AB1" s="56" t="s">
        <v>39</v>
      </c>
    </row>
    <row r="2" spans="1:28" ht="15" customHeight="1" x14ac:dyDescent="0.25">
      <c r="A2" s="146"/>
      <c r="B2" s="134"/>
      <c r="C2" s="134"/>
      <c r="D2" s="134"/>
      <c r="E2" s="134"/>
      <c r="F2" s="134"/>
      <c r="G2" s="134"/>
      <c r="H2" s="136" t="s">
        <v>83</v>
      </c>
      <c r="I2" s="136" t="s">
        <v>26</v>
      </c>
      <c r="J2" s="136"/>
      <c r="K2" s="136"/>
      <c r="L2" s="136"/>
      <c r="M2" s="136"/>
      <c r="N2" s="131" t="s">
        <v>27</v>
      </c>
      <c r="O2" s="131" t="s">
        <v>128</v>
      </c>
      <c r="P2" s="131" t="s">
        <v>28</v>
      </c>
      <c r="Q2" s="148" t="s">
        <v>80</v>
      </c>
      <c r="R2" s="139" t="s">
        <v>81</v>
      </c>
      <c r="S2" s="139" t="s">
        <v>229</v>
      </c>
      <c r="T2" s="134"/>
      <c r="U2" s="134"/>
      <c r="V2" s="134"/>
      <c r="W2" s="134"/>
      <c r="X2" s="134"/>
      <c r="Y2" s="131" t="s">
        <v>36</v>
      </c>
      <c r="Z2" s="131" t="s">
        <v>37</v>
      </c>
      <c r="AA2" s="131" t="s">
        <v>38</v>
      </c>
      <c r="AB2" s="143" t="s">
        <v>83</v>
      </c>
    </row>
    <row r="3" spans="1:28" ht="30.75" thickBot="1" x14ac:dyDescent="0.3">
      <c r="A3" s="147"/>
      <c r="B3" s="135"/>
      <c r="C3" s="135"/>
      <c r="D3" s="135"/>
      <c r="E3" s="135"/>
      <c r="F3" s="135"/>
      <c r="G3" s="135"/>
      <c r="H3" s="141"/>
      <c r="I3" s="57" t="s">
        <v>21</v>
      </c>
      <c r="J3" s="57" t="s">
        <v>22</v>
      </c>
      <c r="K3" s="57" t="s">
        <v>23</v>
      </c>
      <c r="L3" s="57" t="s">
        <v>24</v>
      </c>
      <c r="M3" s="57" t="s">
        <v>25</v>
      </c>
      <c r="N3" s="132"/>
      <c r="O3" s="132"/>
      <c r="P3" s="132"/>
      <c r="Q3" s="149"/>
      <c r="R3" s="140"/>
      <c r="S3" s="140"/>
      <c r="T3" s="135"/>
      <c r="U3" s="135"/>
      <c r="V3" s="135"/>
      <c r="W3" s="135"/>
      <c r="X3" s="135"/>
      <c r="Y3" s="132"/>
      <c r="Z3" s="132"/>
      <c r="AA3" s="132"/>
      <c r="AB3" s="144"/>
    </row>
    <row r="4" spans="1:28" ht="15" customHeight="1" thickBot="1" x14ac:dyDescent="0.3">
      <c r="A4" s="134" t="s">
        <v>236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</row>
    <row r="5" spans="1:28" x14ac:dyDescent="0.25">
      <c r="A5" s="15" t="s">
        <v>86</v>
      </c>
      <c r="B5" s="16">
        <v>104137</v>
      </c>
      <c r="C5" s="16" t="s">
        <v>87</v>
      </c>
      <c r="D5" s="16" t="s">
        <v>88</v>
      </c>
      <c r="E5" s="16" t="s">
        <v>11</v>
      </c>
      <c r="F5" s="16" t="s">
        <v>9</v>
      </c>
      <c r="G5" s="16" t="s">
        <v>89</v>
      </c>
      <c r="H5" s="27">
        <f>SUM(I5:M5)</f>
        <v>94</v>
      </c>
      <c r="I5" s="16">
        <v>32</v>
      </c>
      <c r="J5" s="16">
        <v>16</v>
      </c>
      <c r="K5" s="16">
        <v>25</v>
      </c>
      <c r="L5" s="16">
        <v>21</v>
      </c>
      <c r="M5" s="16"/>
      <c r="N5" s="16">
        <v>4</v>
      </c>
      <c r="O5" s="16"/>
      <c r="P5" s="16">
        <v>12</v>
      </c>
      <c r="Q5" s="45">
        <v>0.2</v>
      </c>
      <c r="R5" s="45">
        <v>8.5699999999999998E-2</v>
      </c>
      <c r="S5" s="45">
        <v>8.5699999999999998E-2</v>
      </c>
      <c r="T5" s="17">
        <v>4.2599999999999999E-2</v>
      </c>
      <c r="U5" s="17"/>
      <c r="V5" s="17">
        <v>7.4499999999999997E-2</v>
      </c>
      <c r="W5" s="16"/>
      <c r="X5" s="16"/>
      <c r="Y5" s="16"/>
      <c r="Z5" s="16"/>
      <c r="AA5" s="16"/>
      <c r="AB5" s="28">
        <v>12</v>
      </c>
    </row>
    <row r="6" spans="1:28" ht="30" x14ac:dyDescent="0.25">
      <c r="A6" s="19" t="s">
        <v>86</v>
      </c>
      <c r="B6" s="8">
        <v>183909</v>
      </c>
      <c r="C6" s="10" t="s">
        <v>90</v>
      </c>
      <c r="D6" s="8" t="s">
        <v>91</v>
      </c>
      <c r="E6" s="8" t="s">
        <v>11</v>
      </c>
      <c r="F6" s="8" t="s">
        <v>9</v>
      </c>
      <c r="G6" s="8" t="s">
        <v>89</v>
      </c>
      <c r="H6" s="10">
        <f t="shared" ref="H6:H34" si="0">SUM(I6:M6)</f>
        <v>4</v>
      </c>
      <c r="I6" s="8">
        <v>4</v>
      </c>
      <c r="J6" s="8">
        <v>0</v>
      </c>
      <c r="K6" s="8">
        <v>0</v>
      </c>
      <c r="L6" s="8"/>
      <c r="M6" s="8"/>
      <c r="N6" s="8"/>
      <c r="O6" s="8"/>
      <c r="P6" s="8"/>
      <c r="Q6" s="42"/>
      <c r="R6" s="42"/>
      <c r="S6" s="42"/>
      <c r="T6" s="9">
        <v>0.25</v>
      </c>
      <c r="U6" s="9"/>
      <c r="V6" s="9">
        <v>0.25</v>
      </c>
      <c r="W6" s="8"/>
      <c r="X6" s="8"/>
      <c r="Y6" s="8"/>
      <c r="Z6" s="8"/>
      <c r="AA6" s="8"/>
      <c r="AB6" s="29">
        <v>1</v>
      </c>
    </row>
    <row r="7" spans="1:28" ht="30" x14ac:dyDescent="0.25">
      <c r="A7" s="19" t="s">
        <v>86</v>
      </c>
      <c r="B7" s="8">
        <v>183906</v>
      </c>
      <c r="C7" s="10" t="s">
        <v>90</v>
      </c>
      <c r="D7" s="8" t="s">
        <v>91</v>
      </c>
      <c r="E7" s="8" t="s">
        <v>11</v>
      </c>
      <c r="F7" s="8" t="s">
        <v>8</v>
      </c>
      <c r="G7" s="8" t="s">
        <v>89</v>
      </c>
      <c r="H7" s="10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/>
      <c r="N7" s="8"/>
      <c r="O7" s="8"/>
      <c r="P7" s="8"/>
      <c r="Q7" s="42"/>
      <c r="R7" s="42"/>
      <c r="S7" s="42"/>
      <c r="T7" s="9"/>
      <c r="U7" s="9"/>
      <c r="V7" s="9"/>
      <c r="W7" s="8"/>
      <c r="X7" s="8"/>
      <c r="Y7" s="8"/>
      <c r="Z7" s="8"/>
      <c r="AA7" s="8"/>
      <c r="AB7" s="29">
        <v>0</v>
      </c>
    </row>
    <row r="8" spans="1:28" x14ac:dyDescent="0.25">
      <c r="A8" s="19" t="s">
        <v>86</v>
      </c>
      <c r="B8" s="8">
        <v>100945</v>
      </c>
      <c r="C8" s="10" t="s">
        <v>92</v>
      </c>
      <c r="D8" s="8" t="s">
        <v>91</v>
      </c>
      <c r="E8" s="8" t="s">
        <v>11</v>
      </c>
      <c r="F8" s="8" t="s">
        <v>9</v>
      </c>
      <c r="G8" s="8" t="s">
        <v>89</v>
      </c>
      <c r="H8" s="10">
        <f t="shared" si="0"/>
        <v>65</v>
      </c>
      <c r="I8" s="8">
        <v>34</v>
      </c>
      <c r="J8" s="8">
        <v>13</v>
      </c>
      <c r="K8" s="8">
        <v>18</v>
      </c>
      <c r="L8" s="8"/>
      <c r="M8" s="8"/>
      <c r="N8" s="8">
        <v>6</v>
      </c>
      <c r="O8" s="8"/>
      <c r="P8" s="8">
        <v>7</v>
      </c>
      <c r="Q8" s="42">
        <v>0.37209999999999999</v>
      </c>
      <c r="R8" s="42">
        <v>0.1628</v>
      </c>
      <c r="S8" s="42">
        <v>6.9800000000000001E-2</v>
      </c>
      <c r="T8" s="9">
        <v>3.0800000000000001E-2</v>
      </c>
      <c r="U8" s="9"/>
      <c r="V8" s="9">
        <v>7.6899999999999996E-2</v>
      </c>
      <c r="W8" s="8"/>
      <c r="X8" s="8"/>
      <c r="Y8" s="8"/>
      <c r="Z8" s="8"/>
      <c r="AA8" s="8"/>
      <c r="AB8" s="29">
        <v>17</v>
      </c>
    </row>
    <row r="9" spans="1:28" x14ac:dyDescent="0.25">
      <c r="A9" s="19" t="s">
        <v>86</v>
      </c>
      <c r="B9" s="8">
        <v>100946</v>
      </c>
      <c r="C9" s="10" t="s">
        <v>92</v>
      </c>
      <c r="D9" s="8" t="s">
        <v>91</v>
      </c>
      <c r="E9" s="8" t="s">
        <v>11</v>
      </c>
      <c r="F9" s="8" t="s">
        <v>8</v>
      </c>
      <c r="G9" s="8" t="s">
        <v>89</v>
      </c>
      <c r="H9" s="10">
        <f t="shared" si="0"/>
        <v>75</v>
      </c>
      <c r="I9" s="8">
        <v>27</v>
      </c>
      <c r="J9" s="8">
        <v>16</v>
      </c>
      <c r="K9" s="8">
        <v>7</v>
      </c>
      <c r="L9" s="8">
        <v>25</v>
      </c>
      <c r="M9" s="8"/>
      <c r="N9" s="8">
        <v>7</v>
      </c>
      <c r="O9" s="8"/>
      <c r="P9" s="8">
        <v>4</v>
      </c>
      <c r="Q9" s="42">
        <v>0.65</v>
      </c>
      <c r="R9" s="42">
        <v>0.2</v>
      </c>
      <c r="S9" s="42">
        <v>0</v>
      </c>
      <c r="T9" s="9">
        <v>0.6</v>
      </c>
      <c r="U9" s="9"/>
      <c r="V9" s="9"/>
      <c r="W9" s="8"/>
      <c r="X9" s="8"/>
      <c r="Y9" s="8"/>
      <c r="Z9" s="8"/>
      <c r="AA9" s="8"/>
      <c r="AB9" s="29">
        <v>20</v>
      </c>
    </row>
    <row r="10" spans="1:28" ht="60" x14ac:dyDescent="0.25">
      <c r="A10" s="19" t="s">
        <v>86</v>
      </c>
      <c r="B10" s="8">
        <v>104134</v>
      </c>
      <c r="C10" s="10" t="s">
        <v>93</v>
      </c>
      <c r="D10" s="10" t="s">
        <v>94</v>
      </c>
      <c r="E10" s="8" t="s">
        <v>11</v>
      </c>
      <c r="F10" s="8" t="s">
        <v>9</v>
      </c>
      <c r="G10" s="8" t="s">
        <v>89</v>
      </c>
      <c r="H10" s="10">
        <f t="shared" si="0"/>
        <v>88</v>
      </c>
      <c r="I10" s="8">
        <v>40</v>
      </c>
      <c r="J10" s="8">
        <v>23</v>
      </c>
      <c r="K10" s="8">
        <v>25</v>
      </c>
      <c r="L10" s="8"/>
      <c r="M10" s="8"/>
      <c r="N10" s="8">
        <v>5</v>
      </c>
      <c r="O10" s="8"/>
      <c r="P10" s="8">
        <v>8</v>
      </c>
      <c r="Q10" s="42">
        <v>0.23530000000000001</v>
      </c>
      <c r="R10" s="42">
        <v>0.23530000000000001</v>
      </c>
      <c r="S10" s="42">
        <v>3.9199999999999999E-2</v>
      </c>
      <c r="T10" s="9">
        <v>3.4099999999999998E-2</v>
      </c>
      <c r="U10" s="9"/>
      <c r="V10" s="9">
        <v>7.9500000000000001E-2</v>
      </c>
      <c r="W10" s="8"/>
      <c r="X10" s="8"/>
      <c r="Y10" s="8"/>
      <c r="Z10" s="8"/>
      <c r="AA10" s="8"/>
      <c r="AB10" s="29">
        <v>24</v>
      </c>
    </row>
    <row r="11" spans="1:28" ht="60" x14ac:dyDescent="0.25">
      <c r="A11" s="19" t="s">
        <v>86</v>
      </c>
      <c r="B11" s="8">
        <v>104133</v>
      </c>
      <c r="C11" s="10" t="s">
        <v>93</v>
      </c>
      <c r="D11" s="10" t="s">
        <v>94</v>
      </c>
      <c r="E11" s="8" t="s">
        <v>11</v>
      </c>
      <c r="F11" s="8" t="s">
        <v>8</v>
      </c>
      <c r="G11" s="8" t="s">
        <v>89</v>
      </c>
      <c r="H11" s="10">
        <f t="shared" si="0"/>
        <v>29</v>
      </c>
      <c r="I11" s="8">
        <v>11</v>
      </c>
      <c r="J11" s="8">
        <v>7</v>
      </c>
      <c r="K11" s="8">
        <v>1</v>
      </c>
      <c r="L11" s="8">
        <v>10</v>
      </c>
      <c r="M11" s="8"/>
      <c r="N11" s="8">
        <v>1</v>
      </c>
      <c r="O11" s="8"/>
      <c r="P11" s="8">
        <v>2</v>
      </c>
      <c r="Q11" s="42">
        <v>0.61539999999999995</v>
      </c>
      <c r="R11" s="42">
        <v>0.15379999999999999</v>
      </c>
      <c r="S11" s="42">
        <v>7.6899999999999996E-2</v>
      </c>
      <c r="T11" s="9"/>
      <c r="U11" s="9"/>
      <c r="V11" s="9"/>
      <c r="W11" s="8"/>
      <c r="X11" s="8"/>
      <c r="Y11" s="8"/>
      <c r="Z11" s="8"/>
      <c r="AA11" s="8"/>
      <c r="AB11" s="29">
        <v>6</v>
      </c>
    </row>
    <row r="12" spans="1:28" ht="30" x14ac:dyDescent="0.25">
      <c r="A12" s="19" t="s">
        <v>86</v>
      </c>
      <c r="B12" s="8">
        <v>100953</v>
      </c>
      <c r="C12" s="10" t="s">
        <v>95</v>
      </c>
      <c r="D12" s="10" t="s">
        <v>96</v>
      </c>
      <c r="E12" s="8" t="s">
        <v>11</v>
      </c>
      <c r="F12" s="8" t="s">
        <v>9</v>
      </c>
      <c r="G12" s="8" t="s">
        <v>89</v>
      </c>
      <c r="H12" s="10">
        <f t="shared" si="0"/>
        <v>138</v>
      </c>
      <c r="I12" s="8">
        <v>62</v>
      </c>
      <c r="J12" s="8">
        <v>40</v>
      </c>
      <c r="K12" s="8">
        <v>36</v>
      </c>
      <c r="L12" s="8"/>
      <c r="M12" s="8"/>
      <c r="N12" s="8">
        <v>6</v>
      </c>
      <c r="O12" s="8"/>
      <c r="P12" s="8">
        <v>18</v>
      </c>
      <c r="Q12" s="42">
        <v>0.38819999999999999</v>
      </c>
      <c r="R12" s="42">
        <v>5.8799999999999998E-2</v>
      </c>
      <c r="S12" s="42">
        <v>1.18E-2</v>
      </c>
      <c r="T12" s="9">
        <v>2.1700000000000001E-2</v>
      </c>
      <c r="U12" s="9"/>
      <c r="V12" s="9">
        <v>0.1231</v>
      </c>
      <c r="W12" s="8"/>
      <c r="X12" s="8"/>
      <c r="Y12" s="8"/>
      <c r="Z12" s="8"/>
      <c r="AA12" s="8"/>
      <c r="AB12" s="29">
        <v>34</v>
      </c>
    </row>
    <row r="13" spans="1:28" ht="30" x14ac:dyDescent="0.25">
      <c r="A13" s="19" t="s">
        <v>86</v>
      </c>
      <c r="B13" s="8">
        <v>100954</v>
      </c>
      <c r="C13" s="10" t="s">
        <v>95</v>
      </c>
      <c r="D13" s="10" t="s">
        <v>96</v>
      </c>
      <c r="E13" s="8" t="s">
        <v>11</v>
      </c>
      <c r="F13" s="8" t="s">
        <v>8</v>
      </c>
      <c r="G13" s="8" t="s">
        <v>89</v>
      </c>
      <c r="H13" s="10">
        <f t="shared" si="0"/>
        <v>38</v>
      </c>
      <c r="I13" s="8">
        <v>15</v>
      </c>
      <c r="J13" s="8">
        <v>8</v>
      </c>
      <c r="K13" s="8">
        <v>4</v>
      </c>
      <c r="L13" s="8">
        <v>11</v>
      </c>
      <c r="M13" s="8"/>
      <c r="N13" s="8">
        <v>5</v>
      </c>
      <c r="O13" s="8"/>
      <c r="P13" s="8">
        <v>1</v>
      </c>
      <c r="Q13" s="42">
        <v>0.55559999999999998</v>
      </c>
      <c r="R13" s="42">
        <v>5.5599999999999997E-2</v>
      </c>
      <c r="S13" s="42">
        <v>5.5599999999999997E-2</v>
      </c>
      <c r="T13" s="9">
        <v>2.63E-2</v>
      </c>
      <c r="U13" s="9"/>
      <c r="V13" s="9"/>
      <c r="W13" s="8"/>
      <c r="X13" s="8"/>
      <c r="Y13" s="8"/>
      <c r="Z13" s="8"/>
      <c r="AA13" s="8"/>
      <c r="AB13" s="29">
        <v>8</v>
      </c>
    </row>
    <row r="14" spans="1:28" ht="30" x14ac:dyDescent="0.25">
      <c r="A14" s="19" t="s">
        <v>86</v>
      </c>
      <c r="B14" s="8">
        <v>104123</v>
      </c>
      <c r="C14" s="10" t="s">
        <v>97</v>
      </c>
      <c r="D14" s="8" t="s">
        <v>91</v>
      </c>
      <c r="E14" s="8" t="s">
        <v>11</v>
      </c>
      <c r="F14" s="8" t="s">
        <v>9</v>
      </c>
      <c r="G14" s="8" t="s">
        <v>89</v>
      </c>
      <c r="H14" s="10">
        <f t="shared" si="0"/>
        <v>41</v>
      </c>
      <c r="I14" s="8">
        <v>22</v>
      </c>
      <c r="J14" s="8">
        <v>11</v>
      </c>
      <c r="K14" s="8">
        <v>8</v>
      </c>
      <c r="L14" s="8"/>
      <c r="M14" s="8"/>
      <c r="N14" s="8">
        <v>3</v>
      </c>
      <c r="O14" s="8"/>
      <c r="P14" s="8"/>
      <c r="Q14" s="42">
        <v>8.6999999999999994E-2</v>
      </c>
      <c r="R14" s="42">
        <v>0.26090000000000002</v>
      </c>
      <c r="S14" s="42">
        <v>4.3499999999999997E-2</v>
      </c>
      <c r="T14" s="9">
        <v>2.4400000000000002E-2</v>
      </c>
      <c r="U14" s="9"/>
      <c r="V14" s="9">
        <v>0.122</v>
      </c>
      <c r="W14" s="8"/>
      <c r="X14" s="8"/>
      <c r="Y14" s="8"/>
      <c r="Z14" s="8"/>
      <c r="AA14" s="8"/>
      <c r="AB14" s="29">
        <v>9</v>
      </c>
    </row>
    <row r="15" spans="1:28" ht="30" x14ac:dyDescent="0.25">
      <c r="A15" s="19" t="s">
        <v>86</v>
      </c>
      <c r="B15" s="8">
        <v>104122</v>
      </c>
      <c r="C15" s="10" t="s">
        <v>97</v>
      </c>
      <c r="D15" s="8" t="s">
        <v>91</v>
      </c>
      <c r="E15" s="8" t="s">
        <v>11</v>
      </c>
      <c r="F15" s="8" t="s">
        <v>8</v>
      </c>
      <c r="G15" s="8" t="s">
        <v>89</v>
      </c>
      <c r="H15" s="10">
        <f t="shared" si="0"/>
        <v>39</v>
      </c>
      <c r="I15" s="8">
        <v>19</v>
      </c>
      <c r="J15" s="8">
        <v>7</v>
      </c>
      <c r="K15" s="8">
        <v>5</v>
      </c>
      <c r="L15" s="8">
        <v>8</v>
      </c>
      <c r="M15" s="8"/>
      <c r="N15" s="8">
        <v>10</v>
      </c>
      <c r="O15" s="8"/>
      <c r="P15" s="8">
        <v>1</v>
      </c>
      <c r="Q15" s="42">
        <v>0.66669999999999996</v>
      </c>
      <c r="R15" s="42">
        <v>0</v>
      </c>
      <c r="S15" s="42">
        <v>0</v>
      </c>
      <c r="T15" s="9">
        <v>0.53849999999999998</v>
      </c>
      <c r="U15" s="9"/>
      <c r="V15" s="9"/>
      <c r="W15" s="8"/>
      <c r="X15" s="8"/>
      <c r="Y15" s="8"/>
      <c r="Z15" s="8"/>
      <c r="AA15" s="8"/>
      <c r="AB15" s="29">
        <v>8</v>
      </c>
    </row>
    <row r="16" spans="1:28" x14ac:dyDescent="0.25">
      <c r="A16" s="19" t="s">
        <v>86</v>
      </c>
      <c r="B16" s="8">
        <v>104136</v>
      </c>
      <c r="C16" s="8" t="s">
        <v>87</v>
      </c>
      <c r="D16" s="8" t="s">
        <v>88</v>
      </c>
      <c r="E16" s="8" t="s">
        <v>10</v>
      </c>
      <c r="F16" s="8" t="s">
        <v>9</v>
      </c>
      <c r="G16" s="8" t="s">
        <v>89</v>
      </c>
      <c r="H16" s="10">
        <f t="shared" si="0"/>
        <v>16</v>
      </c>
      <c r="I16" s="8">
        <v>10</v>
      </c>
      <c r="J16" s="8">
        <v>6</v>
      </c>
      <c r="K16" s="8"/>
      <c r="L16" s="8"/>
      <c r="M16" s="8"/>
      <c r="N16" s="8"/>
      <c r="O16" s="8"/>
      <c r="P16" s="8">
        <v>2</v>
      </c>
      <c r="Q16" s="42">
        <v>0.2</v>
      </c>
      <c r="R16" s="42">
        <v>0.1</v>
      </c>
      <c r="S16" s="42">
        <v>0</v>
      </c>
      <c r="T16" s="9"/>
      <c r="U16" s="9"/>
      <c r="V16" s="9"/>
      <c r="W16" s="8"/>
      <c r="X16" s="8"/>
      <c r="Y16" s="8"/>
      <c r="Z16" s="8"/>
      <c r="AA16" s="8"/>
      <c r="AB16" s="29">
        <v>6</v>
      </c>
    </row>
    <row r="17" spans="1:28" x14ac:dyDescent="0.25">
      <c r="A17" s="19" t="s">
        <v>86</v>
      </c>
      <c r="B17" s="8">
        <v>16261</v>
      </c>
      <c r="C17" s="10" t="s">
        <v>98</v>
      </c>
      <c r="D17" s="8" t="s">
        <v>91</v>
      </c>
      <c r="E17" s="8" t="s">
        <v>10</v>
      </c>
      <c r="F17" s="8" t="s">
        <v>9</v>
      </c>
      <c r="G17" s="8" t="s">
        <v>89</v>
      </c>
      <c r="H17" s="10">
        <f>SUM(I17:M17)</f>
        <v>5</v>
      </c>
      <c r="I17" s="8">
        <v>1</v>
      </c>
      <c r="J17" s="8">
        <v>4</v>
      </c>
      <c r="K17" s="8"/>
      <c r="L17" s="8"/>
      <c r="M17" s="8"/>
      <c r="N17" s="8"/>
      <c r="O17" s="8"/>
      <c r="P17" s="8">
        <v>1</v>
      </c>
      <c r="Q17" s="42">
        <v>0.4</v>
      </c>
      <c r="R17" s="42">
        <v>0.2</v>
      </c>
      <c r="S17" s="42">
        <v>0</v>
      </c>
      <c r="T17" s="9"/>
      <c r="U17" s="9"/>
      <c r="V17" s="9">
        <v>0.2</v>
      </c>
      <c r="W17" s="8"/>
      <c r="X17" s="8"/>
      <c r="Y17" s="8"/>
      <c r="Z17" s="8"/>
      <c r="AA17" s="8"/>
      <c r="AB17" s="29">
        <v>3</v>
      </c>
    </row>
    <row r="18" spans="1:28" x14ac:dyDescent="0.25">
      <c r="A18" s="19" t="s">
        <v>86</v>
      </c>
      <c r="B18" s="8">
        <v>104116</v>
      </c>
      <c r="C18" s="10" t="s">
        <v>98</v>
      </c>
      <c r="D18" s="8" t="s">
        <v>91</v>
      </c>
      <c r="E18" s="8" t="s">
        <v>10</v>
      </c>
      <c r="F18" s="8" t="s">
        <v>8</v>
      </c>
      <c r="G18" s="8" t="s">
        <v>89</v>
      </c>
      <c r="H18" s="10">
        <f>SUM(I18:M18)</f>
        <v>0</v>
      </c>
      <c r="I18" s="8">
        <v>0</v>
      </c>
      <c r="J18" s="8">
        <v>0</v>
      </c>
      <c r="K18" s="8">
        <v>0</v>
      </c>
      <c r="L18" s="8"/>
      <c r="M18" s="8"/>
      <c r="N18" s="8"/>
      <c r="O18" s="8"/>
      <c r="P18" s="8"/>
      <c r="Q18" s="42"/>
      <c r="R18" s="42"/>
      <c r="S18" s="42"/>
      <c r="T18" s="9"/>
      <c r="U18" s="9"/>
      <c r="V18" s="9"/>
      <c r="W18" s="8"/>
      <c r="X18" s="8"/>
      <c r="Y18" s="8"/>
      <c r="Z18" s="8"/>
      <c r="AA18" s="8"/>
      <c r="AB18" s="29">
        <v>0</v>
      </c>
    </row>
    <row r="19" spans="1:28" x14ac:dyDescent="0.25">
      <c r="A19" s="19" t="s">
        <v>86</v>
      </c>
      <c r="B19" s="8">
        <v>104119</v>
      </c>
      <c r="C19" s="10" t="s">
        <v>92</v>
      </c>
      <c r="D19" s="8" t="s">
        <v>91</v>
      </c>
      <c r="E19" s="8" t="s">
        <v>10</v>
      </c>
      <c r="F19" s="8" t="s">
        <v>9</v>
      </c>
      <c r="G19" s="8" t="s">
        <v>89</v>
      </c>
      <c r="H19" s="10">
        <f t="shared" si="0"/>
        <v>34</v>
      </c>
      <c r="I19" s="8">
        <v>20</v>
      </c>
      <c r="J19" s="8">
        <v>14</v>
      </c>
      <c r="K19" s="8"/>
      <c r="L19" s="8"/>
      <c r="M19" s="8"/>
      <c r="N19" s="8">
        <v>1</v>
      </c>
      <c r="O19" s="8"/>
      <c r="P19" s="8">
        <v>1</v>
      </c>
      <c r="Q19" s="42">
        <v>0.13039999999999999</v>
      </c>
      <c r="R19" s="42">
        <v>8.6999999999999994E-2</v>
      </c>
      <c r="S19" s="42">
        <v>0</v>
      </c>
      <c r="T19" s="9"/>
      <c r="U19" s="9"/>
      <c r="V19" s="9">
        <v>8.8200000000000001E-2</v>
      </c>
      <c r="W19" s="8"/>
      <c r="X19" s="8"/>
      <c r="Y19" s="8"/>
      <c r="Z19" s="8"/>
      <c r="AA19" s="8"/>
      <c r="AB19" s="29">
        <v>14</v>
      </c>
    </row>
    <row r="20" spans="1:28" x14ac:dyDescent="0.25">
      <c r="A20" s="19" t="s">
        <v>86</v>
      </c>
      <c r="B20" s="8">
        <v>104118</v>
      </c>
      <c r="C20" s="10" t="s">
        <v>92</v>
      </c>
      <c r="D20" s="8" t="s">
        <v>91</v>
      </c>
      <c r="E20" s="8" t="s">
        <v>10</v>
      </c>
      <c r="F20" s="8" t="s">
        <v>8</v>
      </c>
      <c r="G20" s="8" t="s">
        <v>89</v>
      </c>
      <c r="H20" s="10">
        <f t="shared" si="0"/>
        <v>12</v>
      </c>
      <c r="I20" s="8">
        <v>4</v>
      </c>
      <c r="J20" s="8">
        <v>4</v>
      </c>
      <c r="K20" s="8">
        <v>4</v>
      </c>
      <c r="L20" s="8"/>
      <c r="M20" s="8"/>
      <c r="N20" s="8">
        <v>1</v>
      </c>
      <c r="O20" s="8"/>
      <c r="P20" s="8"/>
      <c r="Q20" s="42">
        <v>0</v>
      </c>
      <c r="R20" s="42">
        <v>0.2</v>
      </c>
      <c r="S20" s="42">
        <v>0.2</v>
      </c>
      <c r="T20" s="9">
        <v>0.16669999999999999</v>
      </c>
      <c r="U20" s="9"/>
      <c r="V20" s="9"/>
      <c r="W20" s="8"/>
      <c r="X20" s="8"/>
      <c r="Y20" s="8"/>
      <c r="Z20" s="8"/>
      <c r="AA20" s="8"/>
      <c r="AB20" s="29">
        <v>3</v>
      </c>
    </row>
    <row r="21" spans="1:28" ht="60" x14ac:dyDescent="0.25">
      <c r="A21" s="19" t="s">
        <v>86</v>
      </c>
      <c r="B21" s="8">
        <v>104132</v>
      </c>
      <c r="C21" s="10" t="s">
        <v>93</v>
      </c>
      <c r="D21" s="10" t="s">
        <v>94</v>
      </c>
      <c r="E21" s="8" t="s">
        <v>10</v>
      </c>
      <c r="F21" s="8" t="s">
        <v>9</v>
      </c>
      <c r="G21" s="8" t="s">
        <v>89</v>
      </c>
      <c r="H21" s="10">
        <f>SUM(I21:M21)</f>
        <v>52</v>
      </c>
      <c r="I21" s="8">
        <v>19</v>
      </c>
      <c r="J21" s="8">
        <v>33</v>
      </c>
      <c r="K21" s="8"/>
      <c r="L21" s="8"/>
      <c r="M21" s="8"/>
      <c r="N21" s="8">
        <v>1</v>
      </c>
      <c r="O21" s="8"/>
      <c r="P21" s="8">
        <v>1</v>
      </c>
      <c r="Q21" s="42">
        <v>8.3299999999999999E-2</v>
      </c>
      <c r="R21" s="42">
        <v>5.5599999999999997E-2</v>
      </c>
      <c r="S21" s="42">
        <v>2.7799999999999998E-2</v>
      </c>
      <c r="T21" s="9"/>
      <c r="U21" s="9"/>
      <c r="V21" s="9">
        <v>3.85E-2</v>
      </c>
      <c r="W21" s="8"/>
      <c r="X21" s="8"/>
      <c r="Y21" s="8"/>
      <c r="Z21" s="8"/>
      <c r="AA21" s="8"/>
      <c r="AB21" s="29">
        <v>29</v>
      </c>
    </row>
    <row r="22" spans="1:28" ht="60" x14ac:dyDescent="0.25">
      <c r="A22" s="19" t="s">
        <v>86</v>
      </c>
      <c r="B22" s="8">
        <v>104131</v>
      </c>
      <c r="C22" s="10" t="s">
        <v>93</v>
      </c>
      <c r="D22" s="10" t="s">
        <v>94</v>
      </c>
      <c r="E22" s="8" t="s">
        <v>10</v>
      </c>
      <c r="F22" s="8" t="s">
        <v>8</v>
      </c>
      <c r="G22" s="8" t="s">
        <v>89</v>
      </c>
      <c r="H22" s="10">
        <f t="shared" si="0"/>
        <v>19</v>
      </c>
      <c r="I22" s="8">
        <v>11</v>
      </c>
      <c r="J22" s="8">
        <v>7</v>
      </c>
      <c r="K22" s="8">
        <v>1</v>
      </c>
      <c r="L22" s="8"/>
      <c r="M22" s="8"/>
      <c r="N22" s="8"/>
      <c r="O22" s="8"/>
      <c r="P22" s="8"/>
      <c r="Q22" s="42">
        <v>0</v>
      </c>
      <c r="R22" s="42">
        <v>0</v>
      </c>
      <c r="S22" s="42">
        <v>0</v>
      </c>
      <c r="T22" s="9"/>
      <c r="U22" s="9"/>
      <c r="V22" s="9"/>
      <c r="W22" s="8"/>
      <c r="X22" s="8"/>
      <c r="Y22" s="8"/>
      <c r="Z22" s="8"/>
      <c r="AA22" s="8"/>
      <c r="AB22" s="29">
        <v>1</v>
      </c>
    </row>
    <row r="23" spans="1:28" ht="30" x14ac:dyDescent="0.25">
      <c r="A23" s="19" t="s">
        <v>86</v>
      </c>
      <c r="B23" s="8">
        <v>100955</v>
      </c>
      <c r="C23" s="10" t="s">
        <v>95</v>
      </c>
      <c r="D23" s="10" t="s">
        <v>96</v>
      </c>
      <c r="E23" s="8" t="s">
        <v>10</v>
      </c>
      <c r="F23" s="8" t="s">
        <v>9</v>
      </c>
      <c r="G23" s="8" t="s">
        <v>89</v>
      </c>
      <c r="H23" s="10">
        <f t="shared" si="0"/>
        <v>81</v>
      </c>
      <c r="I23" s="8">
        <v>39</v>
      </c>
      <c r="J23" s="8">
        <v>42</v>
      </c>
      <c r="K23" s="8"/>
      <c r="L23" s="8"/>
      <c r="M23" s="8"/>
      <c r="N23" s="8"/>
      <c r="O23" s="8"/>
      <c r="P23" s="8"/>
      <c r="Q23" s="42">
        <v>0</v>
      </c>
      <c r="R23" s="42">
        <v>3.3300000000000003E-2</v>
      </c>
      <c r="S23" s="42">
        <v>0</v>
      </c>
      <c r="T23" s="9"/>
      <c r="U23" s="9"/>
      <c r="V23" s="9">
        <v>2.47E-2</v>
      </c>
      <c r="W23" s="8"/>
      <c r="X23" s="8"/>
      <c r="Y23" s="8"/>
      <c r="Z23" s="8"/>
      <c r="AA23" s="8"/>
      <c r="AB23" s="29">
        <v>40</v>
      </c>
    </row>
    <row r="24" spans="1:28" ht="30" x14ac:dyDescent="0.25">
      <c r="A24" s="19" t="s">
        <v>86</v>
      </c>
      <c r="B24" s="8">
        <v>100956</v>
      </c>
      <c r="C24" s="10" t="s">
        <v>95</v>
      </c>
      <c r="D24" s="10" t="s">
        <v>96</v>
      </c>
      <c r="E24" s="8" t="s">
        <v>10</v>
      </c>
      <c r="F24" s="8" t="s">
        <v>8</v>
      </c>
      <c r="G24" s="8" t="s">
        <v>89</v>
      </c>
      <c r="H24" s="10">
        <f t="shared" si="0"/>
        <v>34</v>
      </c>
      <c r="I24" s="8">
        <v>21</v>
      </c>
      <c r="J24" s="8">
        <v>4</v>
      </c>
      <c r="K24" s="8">
        <v>9</v>
      </c>
      <c r="L24" s="8"/>
      <c r="M24" s="8"/>
      <c r="N24" s="8">
        <v>2</v>
      </c>
      <c r="O24" s="8"/>
      <c r="P24" s="8">
        <v>4</v>
      </c>
      <c r="Q24" s="42">
        <v>0.36359999999999998</v>
      </c>
      <c r="R24" s="42">
        <v>0</v>
      </c>
      <c r="S24" s="42">
        <v>0</v>
      </c>
      <c r="T24" s="9"/>
      <c r="U24" s="9"/>
      <c r="V24" s="9"/>
      <c r="W24" s="8"/>
      <c r="X24" s="8"/>
      <c r="Y24" s="8"/>
      <c r="Z24" s="8"/>
      <c r="AA24" s="8"/>
      <c r="AB24" s="29">
        <v>8</v>
      </c>
    </row>
    <row r="25" spans="1:28" ht="30" x14ac:dyDescent="0.25">
      <c r="A25" s="19" t="s">
        <v>86</v>
      </c>
      <c r="B25" s="8">
        <v>104121</v>
      </c>
      <c r="C25" s="10" t="s">
        <v>97</v>
      </c>
      <c r="D25" s="8" t="s">
        <v>91</v>
      </c>
      <c r="E25" s="8" t="s">
        <v>10</v>
      </c>
      <c r="F25" s="8" t="s">
        <v>9</v>
      </c>
      <c r="G25" s="8" t="s">
        <v>89</v>
      </c>
      <c r="H25" s="10">
        <f t="shared" si="0"/>
        <v>15</v>
      </c>
      <c r="I25" s="8">
        <v>5</v>
      </c>
      <c r="J25" s="8">
        <v>10</v>
      </c>
      <c r="K25" s="8"/>
      <c r="L25" s="8"/>
      <c r="M25" s="8"/>
      <c r="N25" s="8"/>
      <c r="O25" s="8"/>
      <c r="P25" s="8"/>
      <c r="Q25" s="42">
        <v>0</v>
      </c>
      <c r="R25" s="42">
        <v>0</v>
      </c>
      <c r="S25" s="42">
        <v>0.1429</v>
      </c>
      <c r="T25" s="9"/>
      <c r="U25" s="9"/>
      <c r="V25" s="9">
        <v>0.1333</v>
      </c>
      <c r="W25" s="8"/>
      <c r="X25" s="8"/>
      <c r="Y25" s="8"/>
      <c r="Z25" s="8"/>
      <c r="AA25" s="8"/>
      <c r="AB25" s="29">
        <v>7</v>
      </c>
    </row>
    <row r="26" spans="1:28" ht="30" x14ac:dyDescent="0.25">
      <c r="A26" s="19" t="s">
        <v>86</v>
      </c>
      <c r="B26" s="8">
        <v>104120</v>
      </c>
      <c r="C26" s="10" t="s">
        <v>97</v>
      </c>
      <c r="D26" s="8" t="s">
        <v>91</v>
      </c>
      <c r="E26" s="8" t="s">
        <v>10</v>
      </c>
      <c r="F26" s="8" t="s">
        <v>8</v>
      </c>
      <c r="G26" s="8" t="s">
        <v>89</v>
      </c>
      <c r="H26" s="10">
        <f t="shared" si="0"/>
        <v>4</v>
      </c>
      <c r="I26" s="8">
        <v>4</v>
      </c>
      <c r="J26" s="8"/>
      <c r="K26" s="8"/>
      <c r="L26" s="8"/>
      <c r="M26" s="8"/>
      <c r="N26" s="8">
        <v>2</v>
      </c>
      <c r="O26" s="8"/>
      <c r="P26" s="8"/>
      <c r="Q26" s="42"/>
      <c r="R26" s="42"/>
      <c r="S26" s="42"/>
      <c r="T26" s="9">
        <v>0.25</v>
      </c>
      <c r="U26" s="9"/>
      <c r="V26" s="9"/>
      <c r="W26" s="8"/>
      <c r="X26" s="8"/>
      <c r="Y26" s="8"/>
      <c r="Z26" s="8"/>
      <c r="AA26" s="8"/>
      <c r="AB26" s="29">
        <v>0</v>
      </c>
    </row>
    <row r="27" spans="1:28" x14ac:dyDescent="0.25">
      <c r="A27" s="19" t="s">
        <v>86</v>
      </c>
      <c r="B27" s="8">
        <v>175416</v>
      </c>
      <c r="C27" s="10" t="s">
        <v>99</v>
      </c>
      <c r="D27" s="8" t="s">
        <v>88</v>
      </c>
      <c r="E27" s="8" t="s">
        <v>7</v>
      </c>
      <c r="F27" s="8" t="s">
        <v>9</v>
      </c>
      <c r="G27" s="8" t="s">
        <v>89</v>
      </c>
      <c r="H27" s="10">
        <f t="shared" si="0"/>
        <v>6</v>
      </c>
      <c r="I27" s="8">
        <v>1</v>
      </c>
      <c r="J27" s="8">
        <v>1</v>
      </c>
      <c r="K27" s="8">
        <v>4</v>
      </c>
      <c r="L27" s="8"/>
      <c r="M27" s="8"/>
      <c r="N27" s="8"/>
      <c r="O27" s="8"/>
      <c r="P27" s="8"/>
      <c r="Q27" s="42"/>
      <c r="R27" s="42"/>
      <c r="S27" s="42"/>
      <c r="T27" s="9">
        <v>0.16669999999999999</v>
      </c>
      <c r="U27" s="9"/>
      <c r="V27" s="9"/>
      <c r="W27" s="8"/>
      <c r="X27" s="8"/>
      <c r="Y27" s="8"/>
      <c r="Z27" s="8"/>
      <c r="AA27" s="8"/>
      <c r="AB27" s="29">
        <v>3</v>
      </c>
    </row>
    <row r="28" spans="1:28" x14ac:dyDescent="0.25">
      <c r="A28" s="19" t="s">
        <v>86</v>
      </c>
      <c r="B28" s="8">
        <v>175417</v>
      </c>
      <c r="C28" s="10" t="s">
        <v>99</v>
      </c>
      <c r="D28" s="8" t="s">
        <v>88</v>
      </c>
      <c r="E28" s="8" t="s">
        <v>7</v>
      </c>
      <c r="F28" s="8" t="s">
        <v>8</v>
      </c>
      <c r="G28" s="8" t="s">
        <v>89</v>
      </c>
      <c r="H28" s="10">
        <f t="shared" si="0"/>
        <v>2</v>
      </c>
      <c r="I28" s="8">
        <v>1</v>
      </c>
      <c r="J28" s="8">
        <v>1</v>
      </c>
      <c r="K28" s="8">
        <v>0</v>
      </c>
      <c r="L28" s="8">
        <v>0</v>
      </c>
      <c r="M28" s="8"/>
      <c r="N28" s="8"/>
      <c r="O28" s="8"/>
      <c r="P28" s="8"/>
      <c r="Q28" s="42">
        <v>0</v>
      </c>
      <c r="R28" s="42">
        <v>0</v>
      </c>
      <c r="S28" s="42">
        <v>0</v>
      </c>
      <c r="T28" s="9"/>
      <c r="U28" s="9"/>
      <c r="V28" s="9"/>
      <c r="W28" s="8"/>
      <c r="X28" s="8"/>
      <c r="Y28" s="8"/>
      <c r="Z28" s="8"/>
      <c r="AA28" s="8"/>
      <c r="AB28" s="29">
        <v>0</v>
      </c>
    </row>
    <row r="29" spans="1:28" ht="30" x14ac:dyDescent="0.25">
      <c r="A29" s="19" t="s">
        <v>86</v>
      </c>
      <c r="B29" s="8">
        <v>183775</v>
      </c>
      <c r="C29" s="10" t="s">
        <v>95</v>
      </c>
      <c r="D29" s="10" t="s">
        <v>96</v>
      </c>
      <c r="E29" s="8" t="s">
        <v>7</v>
      </c>
      <c r="F29" s="8" t="s">
        <v>9</v>
      </c>
      <c r="G29" s="8" t="s">
        <v>100</v>
      </c>
      <c r="H29" s="10">
        <f t="shared" si="0"/>
        <v>0</v>
      </c>
      <c r="I29" s="8">
        <v>0</v>
      </c>
      <c r="J29" s="8">
        <v>0</v>
      </c>
      <c r="K29" s="8">
        <v>0</v>
      </c>
      <c r="L29" s="8"/>
      <c r="M29" s="8"/>
      <c r="N29" s="8"/>
      <c r="O29" s="8"/>
      <c r="P29" s="8"/>
      <c r="Q29" s="42"/>
      <c r="R29" s="42"/>
      <c r="S29" s="42"/>
      <c r="T29" s="9"/>
      <c r="U29" s="9"/>
      <c r="V29" s="9"/>
      <c r="W29" s="8"/>
      <c r="X29" s="8"/>
      <c r="Y29" s="8"/>
      <c r="Z29" s="8"/>
      <c r="AA29" s="8"/>
      <c r="AB29" s="29">
        <v>0</v>
      </c>
    </row>
    <row r="30" spans="1:28" ht="30" x14ac:dyDescent="0.25">
      <c r="A30" s="19" t="s">
        <v>86</v>
      </c>
      <c r="B30" s="8">
        <v>183773</v>
      </c>
      <c r="C30" s="10" t="s">
        <v>95</v>
      </c>
      <c r="D30" s="10" t="s">
        <v>96</v>
      </c>
      <c r="E30" s="8" t="s">
        <v>7</v>
      </c>
      <c r="F30" s="8" t="s">
        <v>8</v>
      </c>
      <c r="G30" s="8" t="s">
        <v>100</v>
      </c>
      <c r="H30" s="10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8"/>
      <c r="N30" s="8"/>
      <c r="O30" s="8"/>
      <c r="P30" s="8"/>
      <c r="Q30" s="42"/>
      <c r="R30" s="42"/>
      <c r="S30" s="42"/>
      <c r="T30" s="9"/>
      <c r="U30" s="9"/>
      <c r="V30" s="9"/>
      <c r="W30" s="8"/>
      <c r="X30" s="8"/>
      <c r="Y30" s="8"/>
      <c r="Z30" s="8"/>
      <c r="AA30" s="8"/>
      <c r="AB30" s="29">
        <v>0</v>
      </c>
    </row>
    <row r="31" spans="1:28" ht="30" x14ac:dyDescent="0.25">
      <c r="A31" s="19" t="s">
        <v>86</v>
      </c>
      <c r="B31" s="8">
        <v>183776</v>
      </c>
      <c r="C31" s="10" t="s">
        <v>95</v>
      </c>
      <c r="D31" s="10" t="s">
        <v>96</v>
      </c>
      <c r="E31" s="8" t="s">
        <v>7</v>
      </c>
      <c r="F31" s="8" t="s">
        <v>9</v>
      </c>
      <c r="G31" s="8" t="s">
        <v>89</v>
      </c>
      <c r="H31" s="10">
        <f>SUM(I31:M31)</f>
        <v>3</v>
      </c>
      <c r="I31" s="8">
        <v>1</v>
      </c>
      <c r="J31" s="8">
        <v>2</v>
      </c>
      <c r="K31" s="8">
        <v>0</v>
      </c>
      <c r="L31" s="8"/>
      <c r="M31" s="8"/>
      <c r="N31" s="8"/>
      <c r="O31" s="8"/>
      <c r="P31" s="8"/>
      <c r="Q31" s="42"/>
      <c r="R31" s="42"/>
      <c r="S31" s="42"/>
      <c r="T31" s="9"/>
      <c r="U31" s="9"/>
      <c r="V31" s="9"/>
      <c r="W31" s="8"/>
      <c r="X31" s="8"/>
      <c r="Y31" s="8"/>
      <c r="Z31" s="8"/>
      <c r="AA31" s="8"/>
      <c r="AB31" s="29">
        <v>0</v>
      </c>
    </row>
    <row r="32" spans="1:28" ht="30" x14ac:dyDescent="0.25">
      <c r="A32" s="19" t="s">
        <v>86</v>
      </c>
      <c r="B32" s="8">
        <v>183796</v>
      </c>
      <c r="C32" s="10" t="s">
        <v>95</v>
      </c>
      <c r="D32" s="10" t="s">
        <v>96</v>
      </c>
      <c r="E32" s="8" t="s">
        <v>7</v>
      </c>
      <c r="F32" s="8" t="s">
        <v>8</v>
      </c>
      <c r="G32" s="8" t="s">
        <v>89</v>
      </c>
      <c r="H32" s="10">
        <f t="shared" si="0"/>
        <v>4</v>
      </c>
      <c r="I32" s="8">
        <v>1</v>
      </c>
      <c r="J32" s="8">
        <v>1</v>
      </c>
      <c r="K32" s="8">
        <v>0</v>
      </c>
      <c r="L32" s="8">
        <v>2</v>
      </c>
      <c r="M32" s="8"/>
      <c r="N32" s="8"/>
      <c r="O32" s="8"/>
      <c r="P32" s="8"/>
      <c r="Q32" s="42"/>
      <c r="R32" s="42"/>
      <c r="S32" s="42"/>
      <c r="T32" s="9"/>
      <c r="U32" s="9"/>
      <c r="V32" s="9"/>
      <c r="W32" s="8"/>
      <c r="X32" s="8"/>
      <c r="Y32" s="8"/>
      <c r="Z32" s="8"/>
      <c r="AA32" s="8"/>
      <c r="AB32" s="29">
        <v>2</v>
      </c>
    </row>
    <row r="33" spans="1:28" ht="30" x14ac:dyDescent="0.25">
      <c r="A33" s="19" t="s">
        <v>86</v>
      </c>
      <c r="B33" s="8">
        <v>12714</v>
      </c>
      <c r="C33" s="10" t="s">
        <v>101</v>
      </c>
      <c r="D33" s="8" t="s">
        <v>91</v>
      </c>
      <c r="E33" s="8" t="s">
        <v>7</v>
      </c>
      <c r="F33" s="8" t="s">
        <v>9</v>
      </c>
      <c r="G33" s="8" t="s">
        <v>89</v>
      </c>
      <c r="H33" s="10">
        <f t="shared" si="0"/>
        <v>9</v>
      </c>
      <c r="I33" s="8">
        <v>4</v>
      </c>
      <c r="J33" s="8">
        <v>3</v>
      </c>
      <c r="K33" s="8">
        <v>2</v>
      </c>
      <c r="L33" s="8"/>
      <c r="M33" s="8"/>
      <c r="N33" s="8"/>
      <c r="O33" s="8"/>
      <c r="P33" s="8"/>
      <c r="Q33" s="42"/>
      <c r="R33" s="42"/>
      <c r="S33" s="42"/>
      <c r="T33" s="9"/>
      <c r="U33" s="9"/>
      <c r="V33" s="9"/>
      <c r="W33" s="8"/>
      <c r="X33" s="8"/>
      <c r="Y33" s="8"/>
      <c r="Z33" s="8"/>
      <c r="AA33" s="8"/>
      <c r="AB33" s="29">
        <v>1</v>
      </c>
    </row>
    <row r="34" spans="1:28" ht="30" x14ac:dyDescent="0.25">
      <c r="A34" s="19" t="s">
        <v>86</v>
      </c>
      <c r="B34" s="8">
        <v>104109</v>
      </c>
      <c r="C34" s="10" t="s">
        <v>101</v>
      </c>
      <c r="D34" s="8" t="s">
        <v>91</v>
      </c>
      <c r="E34" s="8" t="s">
        <v>7</v>
      </c>
      <c r="F34" s="8" t="s">
        <v>8</v>
      </c>
      <c r="G34" s="8" t="s">
        <v>89</v>
      </c>
      <c r="H34" s="10">
        <f t="shared" si="0"/>
        <v>5</v>
      </c>
      <c r="I34" s="8">
        <v>2</v>
      </c>
      <c r="J34" s="8">
        <v>2</v>
      </c>
      <c r="K34" s="8">
        <v>0</v>
      </c>
      <c r="L34" s="8">
        <v>0</v>
      </c>
      <c r="M34" s="8">
        <v>1</v>
      </c>
      <c r="N34" s="8"/>
      <c r="O34" s="8"/>
      <c r="P34" s="8"/>
      <c r="Q34" s="42"/>
      <c r="R34" s="42"/>
      <c r="S34" s="42"/>
      <c r="T34" s="9"/>
      <c r="U34" s="9"/>
      <c r="V34" s="9"/>
      <c r="W34" s="8"/>
      <c r="X34" s="8"/>
      <c r="Y34" s="8"/>
      <c r="Z34" s="8"/>
      <c r="AA34" s="8"/>
      <c r="AB34" s="29">
        <v>1</v>
      </c>
    </row>
    <row r="35" spans="1:28" ht="30" x14ac:dyDescent="0.25">
      <c r="A35" s="19" t="s">
        <v>86</v>
      </c>
      <c r="B35" s="8"/>
      <c r="C35" s="10" t="s">
        <v>124</v>
      </c>
      <c r="D35" s="8"/>
      <c r="E35" s="8"/>
      <c r="F35" s="8"/>
      <c r="G35" s="8"/>
      <c r="H35" s="10">
        <v>4</v>
      </c>
      <c r="I35" s="8"/>
      <c r="J35" s="8"/>
      <c r="K35" s="8"/>
      <c r="L35" s="8"/>
      <c r="M35" s="8"/>
      <c r="N35" s="8"/>
      <c r="O35" s="8"/>
      <c r="P35" s="8">
        <v>2</v>
      </c>
      <c r="Q35" s="42"/>
      <c r="R35" s="42"/>
      <c r="S35" s="42"/>
      <c r="T35" s="9"/>
      <c r="U35" s="9"/>
      <c r="V35" s="9"/>
      <c r="W35" s="8"/>
      <c r="X35" s="8"/>
      <c r="Y35" s="8"/>
      <c r="Z35" s="8"/>
      <c r="AA35" s="8"/>
      <c r="AB35" s="29">
        <v>3</v>
      </c>
    </row>
    <row r="36" spans="1:28" x14ac:dyDescent="0.25">
      <c r="A36" s="21" t="s">
        <v>86</v>
      </c>
      <c r="B36" s="11"/>
      <c r="C36" s="11"/>
      <c r="D36" s="11"/>
      <c r="E36" s="11" t="s">
        <v>11</v>
      </c>
      <c r="F36" s="11"/>
      <c r="G36" s="11"/>
      <c r="H36" s="11">
        <f t="shared" ref="H36:P36" si="1">SUM(H5:H15)</f>
        <v>611</v>
      </c>
      <c r="I36" s="11">
        <f t="shared" si="1"/>
        <v>266</v>
      </c>
      <c r="J36" s="11">
        <f t="shared" si="1"/>
        <v>141</v>
      </c>
      <c r="K36" s="11">
        <f t="shared" si="1"/>
        <v>129</v>
      </c>
      <c r="L36" s="11">
        <f t="shared" si="1"/>
        <v>75</v>
      </c>
      <c r="M36" s="11">
        <f t="shared" si="1"/>
        <v>0</v>
      </c>
      <c r="N36" s="11">
        <f t="shared" si="1"/>
        <v>47</v>
      </c>
      <c r="O36" s="11">
        <f t="shared" si="1"/>
        <v>0</v>
      </c>
      <c r="P36" s="11">
        <f t="shared" si="1"/>
        <v>53</v>
      </c>
      <c r="Q36" s="43"/>
      <c r="R36" s="43"/>
      <c r="S36" s="43"/>
      <c r="T36" s="12">
        <v>0.1326</v>
      </c>
      <c r="U36" s="44">
        <v>0</v>
      </c>
      <c r="V36" s="12"/>
      <c r="W36" s="11"/>
      <c r="X36" s="11"/>
      <c r="Y36" s="11">
        <f>SUM(Y5:Y15)</f>
        <v>0</v>
      </c>
      <c r="Z36" s="11">
        <f>SUM(Z5:Z15)</f>
        <v>0</v>
      </c>
      <c r="AA36" s="11">
        <f>SUM(AA5:AA15)</f>
        <v>0</v>
      </c>
      <c r="AB36" s="22">
        <f>SUM(AB5:AB15)</f>
        <v>139</v>
      </c>
    </row>
    <row r="37" spans="1:28" x14ac:dyDescent="0.25">
      <c r="A37" s="21" t="s">
        <v>86</v>
      </c>
      <c r="B37" s="11"/>
      <c r="C37" s="11"/>
      <c r="D37" s="11"/>
      <c r="E37" s="11" t="s">
        <v>10</v>
      </c>
      <c r="F37" s="11"/>
      <c r="G37" s="11"/>
      <c r="H37" s="11">
        <f t="shared" ref="H37:P37" si="2">SUM(H16:H26)</f>
        <v>272</v>
      </c>
      <c r="I37" s="11">
        <f t="shared" si="2"/>
        <v>134</v>
      </c>
      <c r="J37" s="11">
        <f t="shared" si="2"/>
        <v>124</v>
      </c>
      <c r="K37" s="11">
        <f t="shared" si="2"/>
        <v>14</v>
      </c>
      <c r="L37" s="11">
        <f t="shared" si="2"/>
        <v>0</v>
      </c>
      <c r="M37" s="11">
        <f t="shared" si="2"/>
        <v>0</v>
      </c>
      <c r="N37" s="11">
        <f t="shared" si="2"/>
        <v>7</v>
      </c>
      <c r="O37" s="11">
        <f t="shared" si="2"/>
        <v>0</v>
      </c>
      <c r="P37" s="11">
        <f t="shared" si="2"/>
        <v>9</v>
      </c>
      <c r="Q37" s="43"/>
      <c r="R37" s="43"/>
      <c r="S37" s="43"/>
      <c r="T37" s="12">
        <v>1.0999999999999999E-2</v>
      </c>
      <c r="U37" s="44">
        <v>0</v>
      </c>
      <c r="V37" s="12"/>
      <c r="W37" s="11"/>
      <c r="X37" s="11"/>
      <c r="Y37" s="11">
        <f>SUM(Y16:Y26)</f>
        <v>0</v>
      </c>
      <c r="Z37" s="11">
        <f>SUM(Z16:Z26)</f>
        <v>0</v>
      </c>
      <c r="AA37" s="11">
        <f>SUM(AA16:AA26)</f>
        <v>0</v>
      </c>
      <c r="AB37" s="22">
        <f>SUM(AB16:AB26)</f>
        <v>111</v>
      </c>
    </row>
    <row r="38" spans="1:28" x14ac:dyDescent="0.25">
      <c r="A38" s="21" t="s">
        <v>86</v>
      </c>
      <c r="B38" s="11"/>
      <c r="C38" s="11"/>
      <c r="D38" s="11"/>
      <c r="E38" s="11" t="s">
        <v>7</v>
      </c>
      <c r="F38" s="11"/>
      <c r="G38" s="11"/>
      <c r="H38" s="11">
        <f>SUM(H27:H34)</f>
        <v>29</v>
      </c>
      <c r="I38" s="11">
        <f t="shared" ref="I38:M38" si="3">SUM(I27:I34)</f>
        <v>10</v>
      </c>
      <c r="J38" s="11">
        <f t="shared" si="3"/>
        <v>10</v>
      </c>
      <c r="K38" s="11">
        <f t="shared" si="3"/>
        <v>6</v>
      </c>
      <c r="L38" s="11">
        <f t="shared" si="3"/>
        <v>2</v>
      </c>
      <c r="M38" s="11">
        <f t="shared" si="3"/>
        <v>1</v>
      </c>
      <c r="N38" s="11">
        <f t="shared" ref="N38:P38" si="4">SUM(N27:N34)</f>
        <v>0</v>
      </c>
      <c r="O38" s="11">
        <f t="shared" si="4"/>
        <v>0</v>
      </c>
      <c r="P38" s="11">
        <f t="shared" si="4"/>
        <v>0</v>
      </c>
      <c r="Q38" s="43"/>
      <c r="R38" s="43"/>
      <c r="S38" s="43"/>
      <c r="T38" s="12">
        <v>3.4500000000000003E-2</v>
      </c>
      <c r="U38" s="44">
        <v>0</v>
      </c>
      <c r="V38" s="12"/>
      <c r="W38" s="11"/>
      <c r="X38" s="11"/>
      <c r="Y38" s="11">
        <f>SUM(Y27:Y34)</f>
        <v>0</v>
      </c>
      <c r="Z38" s="11">
        <f t="shared" ref="Z38:AA38" si="5">SUM(Z27:Z34)</f>
        <v>0</v>
      </c>
      <c r="AA38" s="11">
        <f t="shared" si="5"/>
        <v>0</v>
      </c>
      <c r="AB38" s="22">
        <f t="shared" ref="AB38" si="6">SUM(AB27:AB34)</f>
        <v>7</v>
      </c>
    </row>
    <row r="39" spans="1:28" x14ac:dyDescent="0.25">
      <c r="A39" s="48" t="s">
        <v>86</v>
      </c>
      <c r="B39" s="49"/>
      <c r="C39" s="49" t="s">
        <v>78</v>
      </c>
      <c r="D39" s="49"/>
      <c r="E39" s="49"/>
      <c r="F39" s="49"/>
      <c r="G39" s="49"/>
      <c r="H39" s="49">
        <f>SUM(H35:H38)</f>
        <v>916</v>
      </c>
      <c r="I39" s="49">
        <f t="shared" ref="I39:M39" si="7">SUM(I35:I38)</f>
        <v>410</v>
      </c>
      <c r="J39" s="49">
        <f t="shared" si="7"/>
        <v>275</v>
      </c>
      <c r="K39" s="49">
        <f t="shared" si="7"/>
        <v>149</v>
      </c>
      <c r="L39" s="49">
        <f t="shared" si="7"/>
        <v>77</v>
      </c>
      <c r="M39" s="49">
        <f t="shared" si="7"/>
        <v>1</v>
      </c>
      <c r="N39" s="49">
        <f t="shared" ref="N39" si="8">SUM(N35:N38)</f>
        <v>54</v>
      </c>
      <c r="O39" s="49">
        <f t="shared" ref="O39" si="9">SUM(O35:O38)</f>
        <v>0</v>
      </c>
      <c r="P39" s="49">
        <f t="shared" ref="P39" si="10">SUM(P35:P38)</f>
        <v>64</v>
      </c>
      <c r="Q39" s="50"/>
      <c r="R39" s="50"/>
      <c r="S39" s="50"/>
      <c r="T39" s="51">
        <v>9.2799999999999994E-2</v>
      </c>
      <c r="U39" s="52">
        <v>0</v>
      </c>
      <c r="V39" s="51"/>
      <c r="W39" s="49"/>
      <c r="X39" s="49"/>
      <c r="Y39" s="49">
        <f>SUM(Y36:Y38)</f>
        <v>0</v>
      </c>
      <c r="Z39" s="49">
        <f t="shared" ref="Z39:AA39" si="11">SUM(Z36:Z38)</f>
        <v>0</v>
      </c>
      <c r="AA39" s="49">
        <f t="shared" si="11"/>
        <v>0</v>
      </c>
      <c r="AB39" s="53">
        <f>SUM(AB35:AB38)</f>
        <v>260</v>
      </c>
    </row>
    <row r="40" spans="1:28" ht="15.75" thickBot="1" x14ac:dyDescent="0.3">
      <c r="A40" s="129" t="s">
        <v>237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30"/>
    </row>
    <row r="41" spans="1:28" ht="45" x14ac:dyDescent="0.25">
      <c r="A41" s="15" t="s">
        <v>102</v>
      </c>
      <c r="B41" s="16">
        <v>16229</v>
      </c>
      <c r="C41" s="27" t="s">
        <v>103</v>
      </c>
      <c r="D41" s="27" t="s">
        <v>104</v>
      </c>
      <c r="E41" s="16" t="s">
        <v>11</v>
      </c>
      <c r="F41" s="16" t="s">
        <v>9</v>
      </c>
      <c r="G41" s="16" t="s">
        <v>89</v>
      </c>
      <c r="H41" s="16">
        <f>SUM(I41:M41)</f>
        <v>31</v>
      </c>
      <c r="I41" s="16">
        <v>16</v>
      </c>
      <c r="J41" s="16">
        <v>11</v>
      </c>
      <c r="K41" s="16">
        <v>4</v>
      </c>
      <c r="L41" s="16"/>
      <c r="M41" s="16"/>
      <c r="N41" s="16">
        <v>7</v>
      </c>
      <c r="O41" s="16"/>
      <c r="P41" s="16">
        <v>2</v>
      </c>
      <c r="Q41" s="45">
        <v>0.53849999999999998</v>
      </c>
      <c r="R41" s="45">
        <v>0</v>
      </c>
      <c r="S41" s="45">
        <v>0</v>
      </c>
      <c r="T41" s="17"/>
      <c r="U41" s="17"/>
      <c r="V41" s="17">
        <v>9.6799999999999997E-2</v>
      </c>
      <c r="W41" s="16"/>
      <c r="X41" s="16"/>
      <c r="Y41" s="16"/>
      <c r="Z41" s="16"/>
      <c r="AA41" s="16"/>
      <c r="AB41" s="28">
        <v>3</v>
      </c>
    </row>
    <row r="42" spans="1:28" ht="45" x14ac:dyDescent="0.25">
      <c r="A42" s="19" t="s">
        <v>102</v>
      </c>
      <c r="B42" s="8">
        <v>175422</v>
      </c>
      <c r="C42" s="10" t="s">
        <v>105</v>
      </c>
      <c r="D42" s="10" t="s">
        <v>104</v>
      </c>
      <c r="E42" s="8" t="s">
        <v>11</v>
      </c>
      <c r="F42" s="8" t="s">
        <v>9</v>
      </c>
      <c r="G42" s="8" t="s">
        <v>89</v>
      </c>
      <c r="H42" s="8">
        <f t="shared" ref="H42:H56" si="12">SUM(I42:M42)</f>
        <v>74</v>
      </c>
      <c r="I42" s="8">
        <v>41</v>
      </c>
      <c r="J42" s="8">
        <v>19</v>
      </c>
      <c r="K42" s="8">
        <v>14</v>
      </c>
      <c r="L42" s="8"/>
      <c r="M42" s="8"/>
      <c r="N42" s="8">
        <v>8</v>
      </c>
      <c r="O42" s="8"/>
      <c r="P42" s="8">
        <v>3</v>
      </c>
      <c r="Q42" s="42">
        <v>0.32140000000000002</v>
      </c>
      <c r="R42" s="42">
        <v>0.17860000000000001</v>
      </c>
      <c r="S42" s="42">
        <v>0</v>
      </c>
      <c r="T42" s="9">
        <v>2.7E-2</v>
      </c>
      <c r="U42" s="9"/>
      <c r="V42" s="9">
        <v>9.4600000000000004E-2</v>
      </c>
      <c r="W42" s="8"/>
      <c r="X42" s="8"/>
      <c r="Y42" s="8"/>
      <c r="Z42" s="8"/>
      <c r="AA42" s="8"/>
      <c r="AB42" s="29">
        <v>14</v>
      </c>
    </row>
    <row r="43" spans="1:28" ht="45" x14ac:dyDescent="0.25">
      <c r="A43" s="19" t="s">
        <v>102</v>
      </c>
      <c r="B43" s="8">
        <v>175423</v>
      </c>
      <c r="C43" s="10" t="s">
        <v>105</v>
      </c>
      <c r="D43" s="10" t="s">
        <v>104</v>
      </c>
      <c r="E43" s="8" t="s">
        <v>11</v>
      </c>
      <c r="F43" s="8" t="s">
        <v>8</v>
      </c>
      <c r="G43" s="8" t="s">
        <v>89</v>
      </c>
      <c r="H43" s="8">
        <f t="shared" si="12"/>
        <v>26</v>
      </c>
      <c r="I43" s="8">
        <v>8</v>
      </c>
      <c r="J43" s="8">
        <v>9</v>
      </c>
      <c r="K43" s="8">
        <v>5</v>
      </c>
      <c r="L43" s="8">
        <v>4</v>
      </c>
      <c r="M43" s="8"/>
      <c r="N43" s="8">
        <v>2</v>
      </c>
      <c r="O43" s="8"/>
      <c r="P43" s="8">
        <v>3</v>
      </c>
      <c r="Q43" s="42">
        <v>0.28570000000000001</v>
      </c>
      <c r="R43" s="42">
        <v>0</v>
      </c>
      <c r="S43" s="42">
        <v>0.28570000000000001</v>
      </c>
      <c r="T43" s="9"/>
      <c r="U43" s="9"/>
      <c r="V43" s="9"/>
      <c r="W43" s="8"/>
      <c r="X43" s="8"/>
      <c r="Y43" s="8"/>
      <c r="Z43" s="8"/>
      <c r="AA43" s="8"/>
      <c r="AB43" s="29">
        <v>5</v>
      </c>
    </row>
    <row r="44" spans="1:28" ht="45" x14ac:dyDescent="0.25">
      <c r="A44" s="19" t="s">
        <v>102</v>
      </c>
      <c r="B44" s="8">
        <v>104094</v>
      </c>
      <c r="C44" s="10" t="s">
        <v>106</v>
      </c>
      <c r="D44" s="10" t="s">
        <v>104</v>
      </c>
      <c r="E44" s="8" t="s">
        <v>11</v>
      </c>
      <c r="F44" s="8" t="s">
        <v>9</v>
      </c>
      <c r="G44" s="8" t="s">
        <v>89</v>
      </c>
      <c r="H44" s="8">
        <f t="shared" si="12"/>
        <v>26</v>
      </c>
      <c r="I44" s="8">
        <v>11</v>
      </c>
      <c r="J44" s="8">
        <v>8</v>
      </c>
      <c r="K44" s="8">
        <v>7</v>
      </c>
      <c r="L44" s="8"/>
      <c r="M44" s="8"/>
      <c r="N44" s="8">
        <v>5</v>
      </c>
      <c r="O44" s="8"/>
      <c r="P44" s="8">
        <v>2</v>
      </c>
      <c r="Q44" s="42">
        <v>0.29170000000000001</v>
      </c>
      <c r="R44" s="42">
        <v>0.25</v>
      </c>
      <c r="S44" s="42">
        <v>8.3299999999999999E-2</v>
      </c>
      <c r="T44" s="9"/>
      <c r="U44" s="9"/>
      <c r="V44" s="9">
        <v>0.26919999999999999</v>
      </c>
      <c r="W44" s="8"/>
      <c r="X44" s="8"/>
      <c r="Y44" s="8"/>
      <c r="Z44" s="8"/>
      <c r="AA44" s="8"/>
      <c r="AB44" s="29">
        <v>7</v>
      </c>
    </row>
    <row r="45" spans="1:28" ht="45" x14ac:dyDescent="0.25">
      <c r="A45" s="19" t="s">
        <v>102</v>
      </c>
      <c r="B45" s="8">
        <v>104093</v>
      </c>
      <c r="C45" s="10" t="s">
        <v>106</v>
      </c>
      <c r="D45" s="10" t="s">
        <v>104</v>
      </c>
      <c r="E45" s="8" t="s">
        <v>11</v>
      </c>
      <c r="F45" s="8" t="s">
        <v>8</v>
      </c>
      <c r="G45" s="8" t="s">
        <v>89</v>
      </c>
      <c r="H45" s="8">
        <f t="shared" si="12"/>
        <v>24</v>
      </c>
      <c r="I45" s="8">
        <v>11</v>
      </c>
      <c r="J45" s="8">
        <v>6</v>
      </c>
      <c r="K45" s="8">
        <v>4</v>
      </c>
      <c r="L45" s="8">
        <v>3</v>
      </c>
      <c r="M45" s="8"/>
      <c r="N45" s="8">
        <v>4</v>
      </c>
      <c r="O45" s="8"/>
      <c r="P45" s="8">
        <v>9</v>
      </c>
      <c r="Q45" s="42">
        <v>0.4</v>
      </c>
      <c r="R45" s="42">
        <v>0.1</v>
      </c>
      <c r="S45" s="42">
        <v>0.2</v>
      </c>
      <c r="T45" s="9"/>
      <c r="U45" s="9"/>
      <c r="V45" s="9"/>
      <c r="W45" s="8"/>
      <c r="X45" s="8"/>
      <c r="Y45" s="8"/>
      <c r="Z45" s="8"/>
      <c r="AA45" s="8"/>
      <c r="AB45" s="29">
        <v>3</v>
      </c>
    </row>
    <row r="46" spans="1:28" ht="45" x14ac:dyDescent="0.25">
      <c r="A46" s="19" t="s">
        <v>102</v>
      </c>
      <c r="B46" s="8">
        <v>16228</v>
      </c>
      <c r="C46" s="10" t="s">
        <v>103</v>
      </c>
      <c r="D46" s="10" t="s">
        <v>104</v>
      </c>
      <c r="E46" s="8" t="s">
        <v>10</v>
      </c>
      <c r="F46" s="8" t="s">
        <v>9</v>
      </c>
      <c r="G46" s="8" t="s">
        <v>89</v>
      </c>
      <c r="H46" s="8">
        <f t="shared" si="12"/>
        <v>11</v>
      </c>
      <c r="I46" s="8">
        <v>7</v>
      </c>
      <c r="J46" s="8">
        <v>4</v>
      </c>
      <c r="K46" s="8"/>
      <c r="L46" s="8"/>
      <c r="M46" s="8"/>
      <c r="N46" s="8"/>
      <c r="O46" s="8"/>
      <c r="P46" s="8"/>
      <c r="Q46" s="42">
        <v>0.4</v>
      </c>
      <c r="R46" s="42">
        <v>0</v>
      </c>
      <c r="S46" s="42">
        <v>0</v>
      </c>
      <c r="T46" s="9"/>
      <c r="U46" s="9"/>
      <c r="V46" s="9"/>
      <c r="W46" s="8"/>
      <c r="X46" s="8"/>
      <c r="Y46" s="8"/>
      <c r="Z46" s="8"/>
      <c r="AA46" s="8"/>
      <c r="AB46" s="29">
        <v>3</v>
      </c>
    </row>
    <row r="47" spans="1:28" ht="45" x14ac:dyDescent="0.25">
      <c r="A47" s="19" t="s">
        <v>102</v>
      </c>
      <c r="B47" s="8">
        <v>183924</v>
      </c>
      <c r="C47" s="10" t="s">
        <v>105</v>
      </c>
      <c r="D47" s="10" t="s">
        <v>104</v>
      </c>
      <c r="E47" s="8" t="s">
        <v>10</v>
      </c>
      <c r="F47" s="8" t="s">
        <v>9</v>
      </c>
      <c r="G47" s="8" t="s">
        <v>89</v>
      </c>
      <c r="H47" s="8">
        <f t="shared" si="12"/>
        <v>43</v>
      </c>
      <c r="I47" s="8">
        <v>32</v>
      </c>
      <c r="J47" s="8">
        <v>11</v>
      </c>
      <c r="K47" s="8"/>
      <c r="L47" s="8"/>
      <c r="M47" s="8"/>
      <c r="N47" s="8"/>
      <c r="O47" s="8"/>
      <c r="P47" s="8">
        <v>2</v>
      </c>
      <c r="Q47" s="42"/>
      <c r="R47" s="42"/>
      <c r="S47" s="42"/>
      <c r="T47" s="9"/>
      <c r="U47" s="9"/>
      <c r="V47" s="9"/>
      <c r="W47" s="8"/>
      <c r="X47" s="8"/>
      <c r="Y47" s="8"/>
      <c r="Z47" s="8"/>
      <c r="AA47" s="8"/>
      <c r="AB47" s="29">
        <v>11</v>
      </c>
    </row>
    <row r="48" spans="1:28" ht="45" x14ac:dyDescent="0.25">
      <c r="A48" s="19" t="s">
        <v>102</v>
      </c>
      <c r="B48" s="8">
        <v>183956</v>
      </c>
      <c r="C48" s="10" t="s">
        <v>105</v>
      </c>
      <c r="D48" s="10" t="s">
        <v>104</v>
      </c>
      <c r="E48" s="8" t="s">
        <v>10</v>
      </c>
      <c r="F48" s="8" t="s">
        <v>8</v>
      </c>
      <c r="G48" s="8" t="s">
        <v>89</v>
      </c>
      <c r="H48" s="8">
        <f t="shared" si="12"/>
        <v>11</v>
      </c>
      <c r="I48" s="8">
        <v>11</v>
      </c>
      <c r="J48" s="8">
        <v>0</v>
      </c>
      <c r="K48" s="8">
        <v>0</v>
      </c>
      <c r="L48" s="8"/>
      <c r="M48" s="8"/>
      <c r="N48" s="8">
        <v>1</v>
      </c>
      <c r="O48" s="8"/>
      <c r="P48" s="8"/>
      <c r="Q48" s="42"/>
      <c r="R48" s="42"/>
      <c r="S48" s="42"/>
      <c r="T48" s="9"/>
      <c r="U48" s="9"/>
      <c r="V48" s="9"/>
      <c r="W48" s="8"/>
      <c r="X48" s="8"/>
      <c r="Y48" s="8"/>
      <c r="Z48" s="8"/>
      <c r="AA48" s="8"/>
      <c r="AB48" s="29">
        <v>0</v>
      </c>
    </row>
    <row r="49" spans="1:28" ht="45" x14ac:dyDescent="0.25">
      <c r="A49" s="19" t="s">
        <v>102</v>
      </c>
      <c r="B49" s="8">
        <v>104088</v>
      </c>
      <c r="C49" s="10" t="s">
        <v>106</v>
      </c>
      <c r="D49" s="10" t="s">
        <v>104</v>
      </c>
      <c r="E49" s="8" t="s">
        <v>10</v>
      </c>
      <c r="F49" s="8" t="s">
        <v>9</v>
      </c>
      <c r="G49" s="8" t="s">
        <v>89</v>
      </c>
      <c r="H49" s="8">
        <f t="shared" si="12"/>
        <v>9</v>
      </c>
      <c r="I49" s="8">
        <v>5</v>
      </c>
      <c r="J49" s="8">
        <v>4</v>
      </c>
      <c r="K49" s="8"/>
      <c r="L49" s="8"/>
      <c r="M49" s="8"/>
      <c r="N49" s="8"/>
      <c r="O49" s="8"/>
      <c r="P49" s="8"/>
      <c r="Q49" s="42">
        <v>0.125</v>
      </c>
      <c r="R49" s="42">
        <v>0</v>
      </c>
      <c r="S49" s="42">
        <v>6.25E-2</v>
      </c>
      <c r="T49" s="9"/>
      <c r="U49" s="9"/>
      <c r="V49" s="9">
        <v>0.22220000000000001</v>
      </c>
      <c r="W49" s="8"/>
      <c r="X49" s="8"/>
      <c r="Y49" s="8"/>
      <c r="Z49" s="8"/>
      <c r="AA49" s="8"/>
      <c r="AB49" s="29">
        <v>4</v>
      </c>
    </row>
    <row r="50" spans="1:28" ht="45" x14ac:dyDescent="0.25">
      <c r="A50" s="19" t="s">
        <v>102</v>
      </c>
      <c r="B50" s="8">
        <v>104087</v>
      </c>
      <c r="C50" s="10" t="s">
        <v>106</v>
      </c>
      <c r="D50" s="10" t="s">
        <v>104</v>
      </c>
      <c r="E50" s="8" t="s">
        <v>10</v>
      </c>
      <c r="F50" s="8" t="s">
        <v>8</v>
      </c>
      <c r="G50" s="8" t="s">
        <v>89</v>
      </c>
      <c r="H50" s="8">
        <f>SUM(I50:M50)</f>
        <v>5</v>
      </c>
      <c r="I50" s="8">
        <v>4</v>
      </c>
      <c r="J50" s="8">
        <v>0</v>
      </c>
      <c r="K50" s="8">
        <v>1</v>
      </c>
      <c r="L50" s="8"/>
      <c r="M50" s="8"/>
      <c r="N50" s="8"/>
      <c r="O50" s="8"/>
      <c r="P50" s="8"/>
      <c r="Q50" s="42">
        <v>0</v>
      </c>
      <c r="R50" s="42">
        <v>0</v>
      </c>
      <c r="S50" s="42">
        <v>0.5</v>
      </c>
      <c r="T50" s="9"/>
      <c r="U50" s="9"/>
      <c r="V50" s="9"/>
      <c r="W50" s="8"/>
      <c r="X50" s="8"/>
      <c r="Y50" s="8"/>
      <c r="Z50" s="8"/>
      <c r="AA50" s="8"/>
      <c r="AB50" s="29">
        <v>0</v>
      </c>
    </row>
    <row r="51" spans="1:28" ht="45" x14ac:dyDescent="0.25">
      <c r="A51" s="19" t="s">
        <v>102</v>
      </c>
      <c r="B51" s="8">
        <v>104086</v>
      </c>
      <c r="C51" s="10" t="s">
        <v>103</v>
      </c>
      <c r="D51" s="10" t="s">
        <v>104</v>
      </c>
      <c r="E51" s="8" t="s">
        <v>7</v>
      </c>
      <c r="F51" s="8" t="s">
        <v>9</v>
      </c>
      <c r="G51" s="8" t="s">
        <v>89</v>
      </c>
      <c r="H51" s="8">
        <f t="shared" si="12"/>
        <v>8</v>
      </c>
      <c r="I51" s="8">
        <v>2</v>
      </c>
      <c r="J51" s="8">
        <v>3</v>
      </c>
      <c r="K51" s="8">
        <v>2</v>
      </c>
      <c r="L51" s="8">
        <v>1</v>
      </c>
      <c r="M51" s="8"/>
      <c r="N51" s="8"/>
      <c r="O51" s="8"/>
      <c r="P51" s="8"/>
      <c r="Q51" s="42">
        <v>0</v>
      </c>
      <c r="R51" s="42">
        <v>0</v>
      </c>
      <c r="S51" s="42">
        <v>0</v>
      </c>
      <c r="T51" s="9"/>
      <c r="U51" s="9"/>
      <c r="V51" s="9"/>
      <c r="W51" s="8"/>
      <c r="X51" s="8"/>
      <c r="Y51" s="8"/>
      <c r="Z51" s="8"/>
      <c r="AA51" s="8"/>
      <c r="AB51" s="29">
        <v>0</v>
      </c>
    </row>
    <row r="52" spans="1:28" ht="45" x14ac:dyDescent="0.25">
      <c r="A52" s="19" t="s">
        <v>102</v>
      </c>
      <c r="B52" s="8">
        <v>12713</v>
      </c>
      <c r="C52" s="10" t="s">
        <v>103</v>
      </c>
      <c r="D52" s="10" t="s">
        <v>104</v>
      </c>
      <c r="E52" s="8" t="s">
        <v>7</v>
      </c>
      <c r="F52" s="8" t="s">
        <v>8</v>
      </c>
      <c r="G52" s="8" t="s">
        <v>89</v>
      </c>
      <c r="H52" s="8">
        <f t="shared" si="12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/>
      <c r="O52" s="8"/>
      <c r="P52" s="8"/>
      <c r="Q52" s="42"/>
      <c r="R52" s="42"/>
      <c r="S52" s="42"/>
      <c r="T52" s="9"/>
      <c r="U52" s="9"/>
      <c r="V52" s="9"/>
      <c r="W52" s="8"/>
      <c r="X52" s="8"/>
      <c r="Y52" s="8"/>
      <c r="Z52" s="8"/>
      <c r="AA52" s="8"/>
      <c r="AB52" s="29">
        <v>0</v>
      </c>
    </row>
    <row r="53" spans="1:28" ht="45" x14ac:dyDescent="0.25">
      <c r="A53" s="19" t="s">
        <v>102</v>
      </c>
      <c r="B53" s="8">
        <v>104084</v>
      </c>
      <c r="C53" s="10" t="s">
        <v>107</v>
      </c>
      <c r="D53" s="10" t="s">
        <v>104</v>
      </c>
      <c r="E53" s="8" t="s">
        <v>7</v>
      </c>
      <c r="F53" s="8" t="s">
        <v>9</v>
      </c>
      <c r="G53" s="8" t="s">
        <v>89</v>
      </c>
      <c r="H53" s="8">
        <f>SUM(I53:M53)</f>
        <v>5</v>
      </c>
      <c r="I53" s="8">
        <v>2</v>
      </c>
      <c r="J53" s="8">
        <v>0</v>
      </c>
      <c r="K53" s="8">
        <v>1</v>
      </c>
      <c r="L53" s="8">
        <v>2</v>
      </c>
      <c r="M53" s="8"/>
      <c r="N53" s="8"/>
      <c r="O53" s="8"/>
      <c r="P53" s="8"/>
      <c r="Q53" s="42">
        <v>0</v>
      </c>
      <c r="R53" s="42">
        <v>0</v>
      </c>
      <c r="S53" s="42">
        <v>0</v>
      </c>
      <c r="T53" s="9"/>
      <c r="U53" s="9"/>
      <c r="V53" s="9"/>
      <c r="W53" s="8"/>
      <c r="X53" s="8"/>
      <c r="Y53" s="8"/>
      <c r="Z53" s="8"/>
      <c r="AA53" s="8"/>
      <c r="AB53" s="29">
        <v>2</v>
      </c>
    </row>
    <row r="54" spans="1:28" ht="45" x14ac:dyDescent="0.25">
      <c r="A54" s="19" t="s">
        <v>102</v>
      </c>
      <c r="B54" s="8">
        <v>12710</v>
      </c>
      <c r="C54" s="10" t="s">
        <v>107</v>
      </c>
      <c r="D54" s="10" t="s">
        <v>104</v>
      </c>
      <c r="E54" s="8" t="s">
        <v>7</v>
      </c>
      <c r="F54" s="8" t="s">
        <v>8</v>
      </c>
      <c r="G54" s="8" t="s">
        <v>89</v>
      </c>
      <c r="H54" s="8">
        <f>SUM(I54:M54)</f>
        <v>4</v>
      </c>
      <c r="I54" s="8">
        <v>1</v>
      </c>
      <c r="J54" s="8">
        <v>0</v>
      </c>
      <c r="K54" s="8">
        <v>2</v>
      </c>
      <c r="L54" s="8">
        <v>1</v>
      </c>
      <c r="M54" s="8">
        <v>0</v>
      </c>
      <c r="N54" s="8"/>
      <c r="O54" s="8"/>
      <c r="P54" s="8"/>
      <c r="Q54" s="42">
        <v>0</v>
      </c>
      <c r="R54" s="42">
        <v>0</v>
      </c>
      <c r="S54" s="42">
        <v>0</v>
      </c>
      <c r="T54" s="9"/>
      <c r="U54" s="9"/>
      <c r="V54" s="9"/>
      <c r="W54" s="8"/>
      <c r="X54" s="8"/>
      <c r="Y54" s="8"/>
      <c r="Z54" s="8"/>
      <c r="AA54" s="8"/>
      <c r="AB54" s="29">
        <v>0</v>
      </c>
    </row>
    <row r="55" spans="1:28" ht="45" x14ac:dyDescent="0.25">
      <c r="A55" s="19" t="s">
        <v>102</v>
      </c>
      <c r="B55" s="8">
        <v>183862</v>
      </c>
      <c r="C55" s="10" t="s">
        <v>106</v>
      </c>
      <c r="D55" s="10" t="s">
        <v>104</v>
      </c>
      <c r="E55" s="8" t="s">
        <v>7</v>
      </c>
      <c r="F55" s="8" t="s">
        <v>9</v>
      </c>
      <c r="G55" s="8" t="s">
        <v>89</v>
      </c>
      <c r="H55" s="8">
        <f t="shared" si="12"/>
        <v>1</v>
      </c>
      <c r="I55" s="8">
        <v>0</v>
      </c>
      <c r="J55" s="8">
        <v>1</v>
      </c>
      <c r="K55" s="8">
        <v>0</v>
      </c>
      <c r="L55" s="8">
        <v>0</v>
      </c>
      <c r="M55" s="8"/>
      <c r="N55" s="8"/>
      <c r="O55" s="8"/>
      <c r="P55" s="8"/>
      <c r="Q55" s="42"/>
      <c r="R55" s="42"/>
      <c r="S55" s="42"/>
      <c r="T55" s="9"/>
      <c r="U55" s="9"/>
      <c r="V55" s="9"/>
      <c r="W55" s="8"/>
      <c r="X55" s="8"/>
      <c r="Y55" s="8"/>
      <c r="Z55" s="8"/>
      <c r="AA55" s="8"/>
      <c r="AB55" s="29">
        <v>0</v>
      </c>
    </row>
    <row r="56" spans="1:28" ht="45" x14ac:dyDescent="0.25">
      <c r="A56" s="19" t="s">
        <v>102</v>
      </c>
      <c r="B56" s="8">
        <v>183923</v>
      </c>
      <c r="C56" s="10" t="s">
        <v>106</v>
      </c>
      <c r="D56" s="10" t="s">
        <v>104</v>
      </c>
      <c r="E56" s="8" t="s">
        <v>7</v>
      </c>
      <c r="F56" s="8" t="s">
        <v>8</v>
      </c>
      <c r="G56" s="8" t="s">
        <v>89</v>
      </c>
      <c r="H56" s="8">
        <f t="shared" si="12"/>
        <v>1</v>
      </c>
      <c r="I56" s="8">
        <v>0</v>
      </c>
      <c r="J56" s="8">
        <v>1</v>
      </c>
      <c r="K56" s="8">
        <v>0</v>
      </c>
      <c r="L56" s="8">
        <v>0</v>
      </c>
      <c r="M56" s="8">
        <v>0</v>
      </c>
      <c r="N56" s="8"/>
      <c r="O56" s="8"/>
      <c r="P56" s="8"/>
      <c r="Q56" s="42"/>
      <c r="R56" s="42"/>
      <c r="S56" s="42"/>
      <c r="T56" s="9"/>
      <c r="U56" s="9"/>
      <c r="V56" s="9"/>
      <c r="W56" s="8"/>
      <c r="X56" s="8"/>
      <c r="Y56" s="8"/>
      <c r="Z56" s="8"/>
      <c r="AA56" s="8"/>
      <c r="AB56" s="29">
        <v>0</v>
      </c>
    </row>
    <row r="57" spans="1:28" ht="30" x14ac:dyDescent="0.25">
      <c r="A57" s="19" t="s">
        <v>102</v>
      </c>
      <c r="B57" s="8"/>
      <c r="C57" s="10" t="s">
        <v>125</v>
      </c>
      <c r="D57" s="10"/>
      <c r="E57" s="8"/>
      <c r="F57" s="8"/>
      <c r="G57" s="8"/>
      <c r="H57" s="8">
        <v>17</v>
      </c>
      <c r="I57" s="8"/>
      <c r="J57" s="8"/>
      <c r="K57" s="8"/>
      <c r="L57" s="8"/>
      <c r="M57" s="8"/>
      <c r="N57" s="8"/>
      <c r="O57" s="8"/>
      <c r="P57" s="8">
        <v>1</v>
      </c>
      <c r="Q57" s="42"/>
      <c r="R57" s="42"/>
      <c r="S57" s="42"/>
      <c r="T57" s="9"/>
      <c r="U57" s="9"/>
      <c r="V57" s="9">
        <v>0.17649999999999999</v>
      </c>
      <c r="W57" s="8"/>
      <c r="X57" s="8"/>
      <c r="Y57" s="8"/>
      <c r="Z57" s="8"/>
      <c r="AA57" s="8"/>
      <c r="AB57" s="29">
        <v>16</v>
      </c>
    </row>
    <row r="58" spans="1:28" x14ac:dyDescent="0.25">
      <c r="A58" s="21" t="s">
        <v>102</v>
      </c>
      <c r="B58" s="11"/>
      <c r="C58" s="11"/>
      <c r="D58" s="11"/>
      <c r="E58" s="11" t="s">
        <v>11</v>
      </c>
      <c r="F58" s="11"/>
      <c r="G58" s="11"/>
      <c r="H58" s="11">
        <f t="shared" ref="H58:P58" si="13">SUM(H41:H45)</f>
        <v>181</v>
      </c>
      <c r="I58" s="11">
        <f t="shared" si="13"/>
        <v>87</v>
      </c>
      <c r="J58" s="11">
        <f t="shared" si="13"/>
        <v>53</v>
      </c>
      <c r="K58" s="11">
        <f t="shared" si="13"/>
        <v>34</v>
      </c>
      <c r="L58" s="11">
        <f t="shared" si="13"/>
        <v>7</v>
      </c>
      <c r="M58" s="11">
        <f t="shared" si="13"/>
        <v>0</v>
      </c>
      <c r="N58" s="11">
        <f t="shared" si="13"/>
        <v>26</v>
      </c>
      <c r="O58" s="11">
        <f t="shared" si="13"/>
        <v>0</v>
      </c>
      <c r="P58" s="11">
        <f t="shared" si="13"/>
        <v>19</v>
      </c>
      <c r="Q58" s="43"/>
      <c r="R58" s="43"/>
      <c r="S58" s="43"/>
      <c r="T58" s="12">
        <v>1.0999999999999999E-2</v>
      </c>
      <c r="U58" s="44">
        <v>0</v>
      </c>
      <c r="V58" s="12"/>
      <c r="W58" s="11"/>
      <c r="X58" s="11"/>
      <c r="Y58" s="11">
        <f>SUM(Y41:Y45)</f>
        <v>0</v>
      </c>
      <c r="Z58" s="11">
        <f>SUM(Z41:Z45)</f>
        <v>0</v>
      </c>
      <c r="AA58" s="11">
        <f>SUM(AA41:AA45)</f>
        <v>0</v>
      </c>
      <c r="AB58" s="22">
        <f>SUM(AB41:AB45)</f>
        <v>32</v>
      </c>
    </row>
    <row r="59" spans="1:28" x14ac:dyDescent="0.25">
      <c r="A59" s="21" t="s">
        <v>102</v>
      </c>
      <c r="B59" s="11"/>
      <c r="C59" s="11"/>
      <c r="D59" s="11"/>
      <c r="E59" s="11" t="s">
        <v>10</v>
      </c>
      <c r="F59" s="11"/>
      <c r="G59" s="11"/>
      <c r="H59" s="11">
        <f t="shared" ref="H59:P59" si="14">SUM(H46:H50)</f>
        <v>79</v>
      </c>
      <c r="I59" s="11">
        <f t="shared" si="14"/>
        <v>59</v>
      </c>
      <c r="J59" s="11">
        <f t="shared" si="14"/>
        <v>19</v>
      </c>
      <c r="K59" s="11">
        <f t="shared" si="14"/>
        <v>1</v>
      </c>
      <c r="L59" s="11">
        <f t="shared" si="14"/>
        <v>0</v>
      </c>
      <c r="M59" s="11">
        <f t="shared" si="14"/>
        <v>0</v>
      </c>
      <c r="N59" s="11">
        <f t="shared" si="14"/>
        <v>1</v>
      </c>
      <c r="O59" s="11">
        <f t="shared" si="14"/>
        <v>0</v>
      </c>
      <c r="P59" s="11">
        <f t="shared" si="14"/>
        <v>2</v>
      </c>
      <c r="Q59" s="43"/>
      <c r="R59" s="43"/>
      <c r="S59" s="43"/>
      <c r="T59" s="44">
        <v>0</v>
      </c>
      <c r="U59" s="44">
        <v>0</v>
      </c>
      <c r="V59" s="12"/>
      <c r="W59" s="11"/>
      <c r="X59" s="11"/>
      <c r="Y59" s="11">
        <f>SUM(Y46:Y50)</f>
        <v>0</v>
      </c>
      <c r="Z59" s="11">
        <f>SUM(Z46:Z50)</f>
        <v>0</v>
      </c>
      <c r="AA59" s="11">
        <f>SUM(AA46:AA50)</f>
        <v>0</v>
      </c>
      <c r="AB59" s="22">
        <f>SUM(AB46:AB50)</f>
        <v>18</v>
      </c>
    </row>
    <row r="60" spans="1:28" x14ac:dyDescent="0.25">
      <c r="A60" s="21" t="s">
        <v>102</v>
      </c>
      <c r="B60" s="11"/>
      <c r="C60" s="11"/>
      <c r="D60" s="11"/>
      <c r="E60" s="11" t="s">
        <v>7</v>
      </c>
      <c r="F60" s="11"/>
      <c r="G60" s="11"/>
      <c r="H60" s="11">
        <f t="shared" ref="H60:P60" si="15">SUM(H51:H56)</f>
        <v>19</v>
      </c>
      <c r="I60" s="11">
        <f t="shared" si="15"/>
        <v>5</v>
      </c>
      <c r="J60" s="11">
        <f t="shared" si="15"/>
        <v>5</v>
      </c>
      <c r="K60" s="11">
        <f t="shared" si="15"/>
        <v>5</v>
      </c>
      <c r="L60" s="11">
        <f t="shared" si="15"/>
        <v>4</v>
      </c>
      <c r="M60" s="11">
        <f t="shared" si="15"/>
        <v>0</v>
      </c>
      <c r="N60" s="11">
        <f t="shared" si="15"/>
        <v>0</v>
      </c>
      <c r="O60" s="11">
        <f t="shared" si="15"/>
        <v>0</v>
      </c>
      <c r="P60" s="11">
        <f t="shared" si="15"/>
        <v>0</v>
      </c>
      <c r="Q60" s="43"/>
      <c r="R60" s="43"/>
      <c r="S60" s="43"/>
      <c r="T60" s="44">
        <v>0</v>
      </c>
      <c r="U60" s="44">
        <v>0</v>
      </c>
      <c r="V60" s="12"/>
      <c r="W60" s="11"/>
      <c r="X60" s="11"/>
      <c r="Y60" s="11">
        <f>SUM(Y51:Y56)</f>
        <v>0</v>
      </c>
      <c r="Z60" s="11">
        <f>SUM(Z51:Z56)</f>
        <v>0</v>
      </c>
      <c r="AA60" s="11">
        <f>SUM(AA51:AA56)</f>
        <v>0</v>
      </c>
      <c r="AB60" s="22">
        <f>SUM(AB51:AB56)</f>
        <v>2</v>
      </c>
    </row>
    <row r="61" spans="1:28" ht="15.75" thickBot="1" x14ac:dyDescent="0.3">
      <c r="A61" s="23" t="s">
        <v>102</v>
      </c>
      <c r="B61" s="24"/>
      <c r="C61" s="24" t="s">
        <v>78</v>
      </c>
      <c r="D61" s="24"/>
      <c r="E61" s="24"/>
      <c r="F61" s="24"/>
      <c r="G61" s="24"/>
      <c r="H61" s="24">
        <f>SUM(H57:H60)</f>
        <v>296</v>
      </c>
      <c r="I61" s="24">
        <f t="shared" ref="I61:M61" si="16">SUM(I57:I60)</f>
        <v>151</v>
      </c>
      <c r="J61" s="24">
        <f t="shared" si="16"/>
        <v>77</v>
      </c>
      <c r="K61" s="24">
        <f t="shared" si="16"/>
        <v>40</v>
      </c>
      <c r="L61" s="24">
        <f t="shared" si="16"/>
        <v>11</v>
      </c>
      <c r="M61" s="24">
        <f t="shared" si="16"/>
        <v>0</v>
      </c>
      <c r="N61" s="24">
        <f t="shared" ref="N61:P61" si="17">SUM(N57:N60)</f>
        <v>27</v>
      </c>
      <c r="O61" s="24">
        <f t="shared" si="17"/>
        <v>0</v>
      </c>
      <c r="P61" s="24">
        <f t="shared" si="17"/>
        <v>22</v>
      </c>
      <c r="Q61" s="46"/>
      <c r="R61" s="46"/>
      <c r="S61" s="46"/>
      <c r="T61" s="25">
        <v>6.7999999999999996E-3</v>
      </c>
      <c r="U61" s="47">
        <v>0</v>
      </c>
      <c r="V61" s="25"/>
      <c r="W61" s="24"/>
      <c r="X61" s="24"/>
      <c r="Y61" s="24">
        <f>SUM(Y58:Y60)</f>
        <v>0</v>
      </c>
      <c r="Z61" s="24">
        <f t="shared" ref="Z61:AA61" si="18">SUM(Z58:Z60)</f>
        <v>0</v>
      </c>
      <c r="AA61" s="24">
        <f t="shared" si="18"/>
        <v>0</v>
      </c>
      <c r="AB61" s="26">
        <f>SUM(AB57:AB60)</f>
        <v>68</v>
      </c>
    </row>
    <row r="62" spans="1:28" ht="15.75" thickBot="1" x14ac:dyDescent="0.3">
      <c r="A62" s="142" t="s">
        <v>241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</row>
    <row r="63" spans="1:28" ht="45" x14ac:dyDescent="0.25">
      <c r="A63" s="15" t="s">
        <v>108</v>
      </c>
      <c r="B63" s="16">
        <v>104082</v>
      </c>
      <c r="C63" s="27" t="s">
        <v>109</v>
      </c>
      <c r="D63" s="16" t="s">
        <v>110</v>
      </c>
      <c r="E63" s="16" t="s">
        <v>11</v>
      </c>
      <c r="F63" s="16" t="s">
        <v>9</v>
      </c>
      <c r="G63" s="16" t="s">
        <v>89</v>
      </c>
      <c r="H63" s="16">
        <f>SUM(I63:M63)</f>
        <v>50</v>
      </c>
      <c r="I63" s="16">
        <v>26</v>
      </c>
      <c r="J63" s="16">
        <v>12</v>
      </c>
      <c r="K63" s="16">
        <v>12</v>
      </c>
      <c r="L63" s="16"/>
      <c r="M63" s="16"/>
      <c r="N63" s="16">
        <v>4</v>
      </c>
      <c r="O63" s="16"/>
      <c r="P63" s="16">
        <v>8</v>
      </c>
      <c r="Q63" s="45">
        <v>0.21740000000000001</v>
      </c>
      <c r="R63" s="45">
        <v>0.13039999999999999</v>
      </c>
      <c r="S63" s="45">
        <v>0</v>
      </c>
      <c r="T63" s="17">
        <v>0.02</v>
      </c>
      <c r="U63" s="17"/>
      <c r="V63" s="17">
        <v>0.14000000000000001</v>
      </c>
      <c r="W63" s="16"/>
      <c r="X63" s="16"/>
      <c r="Y63" s="16"/>
      <c r="Z63" s="16"/>
      <c r="AA63" s="16"/>
      <c r="AB63" s="28">
        <v>12</v>
      </c>
    </row>
    <row r="64" spans="1:28" ht="45" x14ac:dyDescent="0.25">
      <c r="A64" s="19" t="s">
        <v>108</v>
      </c>
      <c r="B64" s="8">
        <v>104081</v>
      </c>
      <c r="C64" s="10" t="s">
        <v>109</v>
      </c>
      <c r="D64" s="8" t="s">
        <v>110</v>
      </c>
      <c r="E64" s="8" t="s">
        <v>11</v>
      </c>
      <c r="F64" s="8" t="s">
        <v>8</v>
      </c>
      <c r="G64" s="8" t="s">
        <v>89</v>
      </c>
      <c r="H64" s="8">
        <f t="shared" ref="H64:H68" si="19">SUM(I64:M64)</f>
        <v>33</v>
      </c>
      <c r="I64" s="8">
        <v>8</v>
      </c>
      <c r="J64" s="8">
        <v>10</v>
      </c>
      <c r="K64" s="8">
        <v>11</v>
      </c>
      <c r="L64" s="8">
        <v>4</v>
      </c>
      <c r="M64" s="8"/>
      <c r="N64" s="8">
        <v>3</v>
      </c>
      <c r="O64" s="8">
        <v>1</v>
      </c>
      <c r="P64" s="8">
        <v>1</v>
      </c>
      <c r="Q64" s="42">
        <v>9.0899999999999995E-2</v>
      </c>
      <c r="R64" s="42">
        <v>0.18179999999999999</v>
      </c>
      <c r="S64" s="42">
        <v>0.18179999999999999</v>
      </c>
      <c r="T64" s="9"/>
      <c r="U64" s="9"/>
      <c r="V64" s="9"/>
      <c r="W64" s="8"/>
      <c r="X64" s="8"/>
      <c r="Y64" s="8">
        <v>1</v>
      </c>
      <c r="Z64" s="8"/>
      <c r="AA64" s="8"/>
      <c r="AB64" s="29">
        <v>4</v>
      </c>
    </row>
    <row r="65" spans="1:28" x14ac:dyDescent="0.25">
      <c r="A65" s="19" t="s">
        <v>108</v>
      </c>
      <c r="B65" s="8">
        <v>16277</v>
      </c>
      <c r="C65" s="8" t="s">
        <v>111</v>
      </c>
      <c r="D65" s="8" t="s">
        <v>110</v>
      </c>
      <c r="E65" s="8" t="s">
        <v>10</v>
      </c>
      <c r="F65" s="8" t="s">
        <v>9</v>
      </c>
      <c r="G65" s="8" t="s">
        <v>89</v>
      </c>
      <c r="H65" s="8">
        <f t="shared" si="19"/>
        <v>20</v>
      </c>
      <c r="I65" s="8">
        <v>9</v>
      </c>
      <c r="J65" s="8">
        <v>11</v>
      </c>
      <c r="K65" s="8"/>
      <c r="L65" s="8"/>
      <c r="M65" s="8"/>
      <c r="N65" s="8">
        <v>1</v>
      </c>
      <c r="O65" s="8"/>
      <c r="P65" s="8">
        <v>1</v>
      </c>
      <c r="Q65" s="42">
        <v>0.21429999999999999</v>
      </c>
      <c r="R65" s="42">
        <v>0</v>
      </c>
      <c r="S65" s="42">
        <v>0</v>
      </c>
      <c r="T65" s="9"/>
      <c r="U65" s="9"/>
      <c r="V65" s="9"/>
      <c r="W65" s="8"/>
      <c r="X65" s="8"/>
      <c r="Y65" s="8"/>
      <c r="Z65" s="8"/>
      <c r="AA65" s="8"/>
      <c r="AB65" s="29">
        <v>11</v>
      </c>
    </row>
    <row r="66" spans="1:28" x14ac:dyDescent="0.25">
      <c r="A66" s="19" t="s">
        <v>108</v>
      </c>
      <c r="B66" s="8">
        <v>104077</v>
      </c>
      <c r="C66" s="8" t="s">
        <v>111</v>
      </c>
      <c r="D66" s="8" t="s">
        <v>110</v>
      </c>
      <c r="E66" s="8" t="s">
        <v>10</v>
      </c>
      <c r="F66" s="8" t="s">
        <v>8</v>
      </c>
      <c r="G66" s="8" t="s">
        <v>89</v>
      </c>
      <c r="H66" s="8">
        <f t="shared" si="19"/>
        <v>14</v>
      </c>
      <c r="I66" s="8">
        <v>7</v>
      </c>
      <c r="J66" s="8">
        <v>3</v>
      </c>
      <c r="K66" s="8">
        <v>4</v>
      </c>
      <c r="L66" s="8"/>
      <c r="M66" s="8"/>
      <c r="N66" s="8"/>
      <c r="O66" s="8"/>
      <c r="P66" s="8"/>
      <c r="Q66" s="42">
        <v>0.42859999999999998</v>
      </c>
      <c r="R66" s="42">
        <v>0</v>
      </c>
      <c r="S66" s="42">
        <v>0</v>
      </c>
      <c r="T66" s="9"/>
      <c r="U66" s="9"/>
      <c r="V66" s="9"/>
      <c r="W66" s="8"/>
      <c r="X66" s="8"/>
      <c r="Y66" s="8"/>
      <c r="Z66" s="8"/>
      <c r="AA66" s="8"/>
      <c r="AB66" s="29">
        <v>3</v>
      </c>
    </row>
    <row r="67" spans="1:28" x14ac:dyDescent="0.25">
      <c r="A67" s="19" t="s">
        <v>108</v>
      </c>
      <c r="B67" s="8">
        <v>12706</v>
      </c>
      <c r="C67" s="8" t="s">
        <v>111</v>
      </c>
      <c r="D67" s="8" t="s">
        <v>110</v>
      </c>
      <c r="E67" s="8" t="s">
        <v>7</v>
      </c>
      <c r="F67" s="8" t="s">
        <v>9</v>
      </c>
      <c r="G67" s="8" t="s">
        <v>89</v>
      </c>
      <c r="H67" s="8">
        <f t="shared" si="19"/>
        <v>5</v>
      </c>
      <c r="I67" s="8">
        <v>1</v>
      </c>
      <c r="J67" s="8">
        <v>4</v>
      </c>
      <c r="K67" s="8">
        <v>0</v>
      </c>
      <c r="L67" s="8"/>
      <c r="M67" s="8"/>
      <c r="N67" s="8"/>
      <c r="O67" s="8"/>
      <c r="P67" s="8"/>
      <c r="Q67" s="42"/>
      <c r="R67" s="42"/>
      <c r="S67" s="42"/>
      <c r="T67" s="9"/>
      <c r="U67" s="9"/>
      <c r="V67" s="9"/>
      <c r="W67" s="8"/>
      <c r="X67" s="8"/>
      <c r="Y67" s="8"/>
      <c r="Z67" s="8"/>
      <c r="AA67" s="8"/>
      <c r="AB67" s="29">
        <v>0</v>
      </c>
    </row>
    <row r="68" spans="1:28" x14ac:dyDescent="0.25">
      <c r="A68" s="19" t="s">
        <v>108</v>
      </c>
      <c r="B68" s="8">
        <v>104073</v>
      </c>
      <c r="C68" s="8" t="s">
        <v>111</v>
      </c>
      <c r="D68" s="8" t="s">
        <v>110</v>
      </c>
      <c r="E68" s="8" t="s">
        <v>7</v>
      </c>
      <c r="F68" s="8" t="s">
        <v>8</v>
      </c>
      <c r="G68" s="8" t="s">
        <v>89</v>
      </c>
      <c r="H68" s="8">
        <f t="shared" si="19"/>
        <v>3</v>
      </c>
      <c r="I68" s="8">
        <v>1</v>
      </c>
      <c r="J68" s="8">
        <v>1</v>
      </c>
      <c r="K68" s="8">
        <v>0</v>
      </c>
      <c r="L68" s="8">
        <v>1</v>
      </c>
      <c r="M68" s="8"/>
      <c r="N68" s="8"/>
      <c r="O68" s="8"/>
      <c r="P68" s="8"/>
      <c r="Q68" s="42"/>
      <c r="R68" s="42"/>
      <c r="S68" s="42"/>
      <c r="T68" s="9"/>
      <c r="U68" s="9"/>
      <c r="V68" s="9"/>
      <c r="W68" s="8"/>
      <c r="X68" s="8"/>
      <c r="Y68" s="8"/>
      <c r="Z68" s="8"/>
      <c r="AA68" s="8"/>
      <c r="AB68" s="29">
        <v>0</v>
      </c>
    </row>
    <row r="69" spans="1:28" ht="30" x14ac:dyDescent="0.25">
      <c r="A69" s="19" t="s">
        <v>108</v>
      </c>
      <c r="B69" s="8"/>
      <c r="C69" s="10" t="s">
        <v>126</v>
      </c>
      <c r="D69" s="8"/>
      <c r="E69" s="8"/>
      <c r="F69" s="8"/>
      <c r="G69" s="8"/>
      <c r="H69" s="8">
        <v>7</v>
      </c>
      <c r="I69" s="8"/>
      <c r="J69" s="8"/>
      <c r="K69" s="8"/>
      <c r="L69" s="8"/>
      <c r="M69" s="8"/>
      <c r="N69" s="8"/>
      <c r="O69" s="8"/>
      <c r="P69" s="8"/>
      <c r="Q69" s="42"/>
      <c r="R69" s="42"/>
      <c r="S69" s="42"/>
      <c r="T69" s="9">
        <v>0.1429</v>
      </c>
      <c r="U69" s="9"/>
      <c r="V69" s="9">
        <v>0.28570000000000001</v>
      </c>
      <c r="W69" s="8"/>
      <c r="X69" s="8"/>
      <c r="Y69" s="8"/>
      <c r="Z69" s="8"/>
      <c r="AA69" s="8"/>
      <c r="AB69" s="29">
        <v>6</v>
      </c>
    </row>
    <row r="70" spans="1:28" x14ac:dyDescent="0.25">
      <c r="A70" s="21" t="s">
        <v>108</v>
      </c>
      <c r="B70" s="11"/>
      <c r="C70" s="11"/>
      <c r="D70" s="11"/>
      <c r="E70" s="11" t="s">
        <v>11</v>
      </c>
      <c r="F70" s="11"/>
      <c r="G70" s="11"/>
      <c r="H70" s="11">
        <f>SUM(H63:H64)</f>
        <v>83</v>
      </c>
      <c r="I70" s="11">
        <f t="shared" ref="I70:M70" si="20">SUM(I63:I64)</f>
        <v>34</v>
      </c>
      <c r="J70" s="11">
        <f t="shared" si="20"/>
        <v>22</v>
      </c>
      <c r="K70" s="11">
        <f t="shared" si="20"/>
        <v>23</v>
      </c>
      <c r="L70" s="11">
        <f t="shared" si="20"/>
        <v>4</v>
      </c>
      <c r="M70" s="11">
        <f t="shared" si="20"/>
        <v>0</v>
      </c>
      <c r="N70" s="11">
        <f t="shared" ref="N70:P70" si="21">SUM(N63:N64)</f>
        <v>7</v>
      </c>
      <c r="O70" s="11">
        <f t="shared" si="21"/>
        <v>1</v>
      </c>
      <c r="P70" s="11">
        <f t="shared" si="21"/>
        <v>9</v>
      </c>
      <c r="Q70" s="43"/>
      <c r="R70" s="43"/>
      <c r="S70" s="43"/>
      <c r="T70" s="12">
        <v>2.41E-2</v>
      </c>
      <c r="U70" s="44">
        <v>0</v>
      </c>
      <c r="V70" s="12"/>
      <c r="W70" s="11"/>
      <c r="X70" s="11"/>
      <c r="Y70" s="11">
        <f>SUM(Y63:Y64)</f>
        <v>1</v>
      </c>
      <c r="Z70" s="11">
        <f t="shared" ref="Z70:AB70" si="22">SUM(Z63:Z64)</f>
        <v>0</v>
      </c>
      <c r="AA70" s="11">
        <f t="shared" si="22"/>
        <v>0</v>
      </c>
      <c r="AB70" s="22">
        <f t="shared" si="22"/>
        <v>16</v>
      </c>
    </row>
    <row r="71" spans="1:28" x14ac:dyDescent="0.25">
      <c r="A71" s="21" t="s">
        <v>108</v>
      </c>
      <c r="B71" s="11"/>
      <c r="C71" s="11"/>
      <c r="D71" s="11"/>
      <c r="E71" s="11" t="s">
        <v>10</v>
      </c>
      <c r="F71" s="11"/>
      <c r="G71" s="11"/>
      <c r="H71" s="11">
        <f>SUM(H65:H66)</f>
        <v>34</v>
      </c>
      <c r="I71" s="11">
        <f t="shared" ref="I71:M71" si="23">SUM(I65:I66)</f>
        <v>16</v>
      </c>
      <c r="J71" s="11">
        <f t="shared" si="23"/>
        <v>14</v>
      </c>
      <c r="K71" s="11">
        <f t="shared" si="23"/>
        <v>4</v>
      </c>
      <c r="L71" s="11">
        <f t="shared" si="23"/>
        <v>0</v>
      </c>
      <c r="M71" s="11">
        <f t="shared" si="23"/>
        <v>0</v>
      </c>
      <c r="N71" s="11">
        <f t="shared" ref="N71:P71" si="24">SUM(N65:N66)</f>
        <v>1</v>
      </c>
      <c r="O71" s="11">
        <f t="shared" si="24"/>
        <v>0</v>
      </c>
      <c r="P71" s="11">
        <f t="shared" si="24"/>
        <v>1</v>
      </c>
      <c r="Q71" s="43"/>
      <c r="R71" s="43"/>
      <c r="S71" s="43"/>
      <c r="T71" s="44">
        <v>0</v>
      </c>
      <c r="U71" s="44">
        <v>0</v>
      </c>
      <c r="V71" s="12"/>
      <c r="W71" s="11"/>
      <c r="X71" s="11"/>
      <c r="Y71" s="11">
        <f>SUM(Y65:Y66)</f>
        <v>0</v>
      </c>
      <c r="Z71" s="11">
        <f t="shared" ref="Z71:AB71" si="25">SUM(Z65:Z66)</f>
        <v>0</v>
      </c>
      <c r="AA71" s="11">
        <f t="shared" si="25"/>
        <v>0</v>
      </c>
      <c r="AB71" s="22">
        <f t="shared" si="25"/>
        <v>14</v>
      </c>
    </row>
    <row r="72" spans="1:28" x14ac:dyDescent="0.25">
      <c r="A72" s="21" t="s">
        <v>108</v>
      </c>
      <c r="B72" s="11"/>
      <c r="C72" s="11"/>
      <c r="D72" s="11"/>
      <c r="E72" s="11" t="s">
        <v>7</v>
      </c>
      <c r="F72" s="11"/>
      <c r="G72" s="11"/>
      <c r="H72" s="11">
        <f>SUM(H67:H68)</f>
        <v>8</v>
      </c>
      <c r="I72" s="11">
        <f t="shared" ref="I72:M72" si="26">SUM(I67:I68)</f>
        <v>2</v>
      </c>
      <c r="J72" s="11">
        <f t="shared" si="26"/>
        <v>5</v>
      </c>
      <c r="K72" s="11">
        <f t="shared" si="26"/>
        <v>0</v>
      </c>
      <c r="L72" s="11">
        <f t="shared" si="26"/>
        <v>1</v>
      </c>
      <c r="M72" s="11">
        <f t="shared" si="26"/>
        <v>0</v>
      </c>
      <c r="N72" s="11">
        <f t="shared" ref="N72:P72" si="27">SUM(N67:N68)</f>
        <v>0</v>
      </c>
      <c r="O72" s="11">
        <f t="shared" si="27"/>
        <v>0</v>
      </c>
      <c r="P72" s="11">
        <f t="shared" si="27"/>
        <v>0</v>
      </c>
      <c r="Q72" s="43"/>
      <c r="R72" s="43"/>
      <c r="S72" s="43"/>
      <c r="T72" s="44">
        <v>0</v>
      </c>
      <c r="U72" s="44">
        <v>0</v>
      </c>
      <c r="V72" s="12"/>
      <c r="W72" s="11"/>
      <c r="X72" s="11"/>
      <c r="Y72" s="11">
        <f>SUM(Y67:Y68)</f>
        <v>0</v>
      </c>
      <c r="Z72" s="11">
        <f t="shared" ref="Z72:AB72" si="28">SUM(Z67:Z68)</f>
        <v>0</v>
      </c>
      <c r="AA72" s="11">
        <f t="shared" si="28"/>
        <v>0</v>
      </c>
      <c r="AB72" s="22">
        <f t="shared" si="28"/>
        <v>0</v>
      </c>
    </row>
    <row r="73" spans="1:28" ht="15.75" thickBot="1" x14ac:dyDescent="0.3">
      <c r="A73" s="23" t="s">
        <v>108</v>
      </c>
      <c r="B73" s="24"/>
      <c r="C73" s="24" t="s">
        <v>78</v>
      </c>
      <c r="D73" s="24"/>
      <c r="E73" s="24"/>
      <c r="F73" s="24"/>
      <c r="G73" s="24"/>
      <c r="H73" s="24">
        <f>SUM(H69:H72)</f>
        <v>132</v>
      </c>
      <c r="I73" s="24">
        <f t="shared" ref="I73:M73" si="29">SUM(I69:I72)</f>
        <v>52</v>
      </c>
      <c r="J73" s="24">
        <f t="shared" si="29"/>
        <v>41</v>
      </c>
      <c r="K73" s="24">
        <f t="shared" si="29"/>
        <v>27</v>
      </c>
      <c r="L73" s="24">
        <f t="shared" si="29"/>
        <v>5</v>
      </c>
      <c r="M73" s="24">
        <f t="shared" si="29"/>
        <v>0</v>
      </c>
      <c r="N73" s="24">
        <f t="shared" ref="N73:P73" si="30">SUM(N69:N72)</f>
        <v>8</v>
      </c>
      <c r="O73" s="24">
        <f t="shared" si="30"/>
        <v>1</v>
      </c>
      <c r="P73" s="24">
        <f t="shared" si="30"/>
        <v>10</v>
      </c>
      <c r="Q73" s="46"/>
      <c r="R73" s="46"/>
      <c r="S73" s="46"/>
      <c r="T73" s="25">
        <v>1.52E-2</v>
      </c>
      <c r="U73" s="47">
        <v>0</v>
      </c>
      <c r="V73" s="25"/>
      <c r="W73" s="24"/>
      <c r="X73" s="24"/>
      <c r="Y73" s="24">
        <f>SUM(Y70:Y72)</f>
        <v>1</v>
      </c>
      <c r="Z73" s="24">
        <f t="shared" ref="Z73:AA73" si="31">SUM(Z70:Z72)</f>
        <v>0</v>
      </c>
      <c r="AA73" s="24">
        <f t="shared" si="31"/>
        <v>0</v>
      </c>
      <c r="AB73" s="26">
        <f>SUM(AB69:AB72)</f>
        <v>36</v>
      </c>
    </row>
    <row r="74" spans="1:28" ht="15.75" thickBot="1" x14ac:dyDescent="0.3">
      <c r="A74" s="142" t="s">
        <v>242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</row>
    <row r="75" spans="1:28" ht="30" x14ac:dyDescent="0.25">
      <c r="A75" s="15" t="s">
        <v>112</v>
      </c>
      <c r="B75" s="16">
        <v>16274</v>
      </c>
      <c r="C75" s="27" t="s">
        <v>113</v>
      </c>
      <c r="D75" s="16" t="s">
        <v>114</v>
      </c>
      <c r="E75" s="16" t="s">
        <v>11</v>
      </c>
      <c r="F75" s="16" t="s">
        <v>9</v>
      </c>
      <c r="G75" s="16" t="s">
        <v>89</v>
      </c>
      <c r="H75" s="16">
        <f>SUM(I75:M75)</f>
        <v>69</v>
      </c>
      <c r="I75" s="16">
        <v>27</v>
      </c>
      <c r="J75" s="16">
        <v>24</v>
      </c>
      <c r="K75" s="16">
        <v>18</v>
      </c>
      <c r="L75" s="16"/>
      <c r="M75" s="16"/>
      <c r="N75" s="16"/>
      <c r="O75" s="16"/>
      <c r="P75" s="16">
        <v>8</v>
      </c>
      <c r="Q75" s="45">
        <v>0.25</v>
      </c>
      <c r="R75" s="45">
        <v>0.21429999999999999</v>
      </c>
      <c r="S75" s="45">
        <v>7.1400000000000005E-2</v>
      </c>
      <c r="T75" s="17"/>
      <c r="U75" s="17"/>
      <c r="V75" s="17">
        <v>0.1014</v>
      </c>
      <c r="W75" s="16"/>
      <c r="X75" s="16"/>
      <c r="Y75" s="16"/>
      <c r="Z75" s="16">
        <v>1</v>
      </c>
      <c r="AA75" s="16"/>
      <c r="AB75" s="28">
        <v>15</v>
      </c>
    </row>
    <row r="76" spans="1:28" ht="30" x14ac:dyDescent="0.25">
      <c r="A76" s="19" t="s">
        <v>112</v>
      </c>
      <c r="B76" s="8">
        <v>104163</v>
      </c>
      <c r="C76" s="10" t="s">
        <v>113</v>
      </c>
      <c r="D76" s="8" t="s">
        <v>114</v>
      </c>
      <c r="E76" s="8" t="s">
        <v>11</v>
      </c>
      <c r="F76" s="8" t="s">
        <v>8</v>
      </c>
      <c r="G76" s="8" t="s">
        <v>89</v>
      </c>
      <c r="H76" s="8">
        <f t="shared" ref="H76:H94" si="32">SUM(I76:M76)</f>
        <v>50</v>
      </c>
      <c r="I76" s="8">
        <v>31</v>
      </c>
      <c r="J76" s="8">
        <v>10</v>
      </c>
      <c r="K76" s="8">
        <v>5</v>
      </c>
      <c r="L76" s="8">
        <v>4</v>
      </c>
      <c r="M76" s="8"/>
      <c r="N76" s="8">
        <v>8</v>
      </c>
      <c r="O76" s="8"/>
      <c r="P76" s="8">
        <v>3</v>
      </c>
      <c r="Q76" s="42">
        <v>0.52939999999999998</v>
      </c>
      <c r="R76" s="42">
        <v>5.8799999999999998E-2</v>
      </c>
      <c r="S76" s="42">
        <v>0</v>
      </c>
      <c r="T76" s="9"/>
      <c r="U76" s="9"/>
      <c r="V76" s="9"/>
      <c r="W76" s="8"/>
      <c r="X76" s="8"/>
      <c r="Y76" s="8"/>
      <c r="Z76" s="8">
        <v>2</v>
      </c>
      <c r="AA76" s="8"/>
      <c r="AB76" s="29">
        <v>3</v>
      </c>
    </row>
    <row r="77" spans="1:28" x14ac:dyDescent="0.25">
      <c r="A77" s="19" t="s">
        <v>112</v>
      </c>
      <c r="B77" s="8">
        <v>16266</v>
      </c>
      <c r="C77" s="8" t="s">
        <v>114</v>
      </c>
      <c r="D77" s="8" t="s">
        <v>114</v>
      </c>
      <c r="E77" s="8" t="s">
        <v>11</v>
      </c>
      <c r="F77" s="8" t="s">
        <v>9</v>
      </c>
      <c r="G77" s="8" t="s">
        <v>89</v>
      </c>
      <c r="H77" s="8">
        <f t="shared" si="32"/>
        <v>195</v>
      </c>
      <c r="I77" s="8">
        <v>74</v>
      </c>
      <c r="J77" s="8">
        <v>59</v>
      </c>
      <c r="K77" s="8">
        <v>62</v>
      </c>
      <c r="L77" s="8"/>
      <c r="M77" s="8"/>
      <c r="N77" s="8">
        <v>5</v>
      </c>
      <c r="O77" s="8"/>
      <c r="P77" s="8">
        <v>10</v>
      </c>
      <c r="Q77" s="42">
        <v>0.28870000000000001</v>
      </c>
      <c r="R77" s="42">
        <v>9.2799999999999994E-2</v>
      </c>
      <c r="S77" s="42">
        <v>3.09E-2</v>
      </c>
      <c r="T77" s="9">
        <v>5.1000000000000004E-3</v>
      </c>
      <c r="U77" s="9"/>
      <c r="V77" s="9">
        <v>0.1026</v>
      </c>
      <c r="W77" s="8"/>
      <c r="X77" s="8"/>
      <c r="Y77" s="8"/>
      <c r="Z77" s="8"/>
      <c r="AA77" s="8"/>
      <c r="AB77" s="29">
        <v>52</v>
      </c>
    </row>
    <row r="78" spans="1:28" x14ac:dyDescent="0.25">
      <c r="A78" s="19" t="s">
        <v>112</v>
      </c>
      <c r="B78" s="8">
        <v>104165</v>
      </c>
      <c r="C78" s="8" t="s">
        <v>114</v>
      </c>
      <c r="D78" s="8" t="s">
        <v>114</v>
      </c>
      <c r="E78" s="8" t="s">
        <v>11</v>
      </c>
      <c r="F78" s="8" t="s">
        <v>8</v>
      </c>
      <c r="G78" s="8" t="s">
        <v>89</v>
      </c>
      <c r="H78" s="8">
        <f t="shared" si="32"/>
        <v>55</v>
      </c>
      <c r="I78" s="8">
        <v>26</v>
      </c>
      <c r="J78" s="8">
        <v>5</v>
      </c>
      <c r="K78" s="8">
        <v>7</v>
      </c>
      <c r="L78" s="8">
        <v>17</v>
      </c>
      <c r="M78" s="8"/>
      <c r="N78" s="8">
        <v>9</v>
      </c>
      <c r="O78" s="8"/>
      <c r="P78" s="8">
        <v>3</v>
      </c>
      <c r="Q78" s="42">
        <v>0.4839</v>
      </c>
      <c r="R78" s="42">
        <v>0.129</v>
      </c>
      <c r="S78" s="42">
        <v>6.4500000000000002E-2</v>
      </c>
      <c r="T78" s="9">
        <v>1.8200000000000001E-2</v>
      </c>
      <c r="U78" s="9"/>
      <c r="V78" s="9"/>
      <c r="W78" s="8"/>
      <c r="X78" s="8"/>
      <c r="Y78" s="8"/>
      <c r="Z78" s="8">
        <v>5</v>
      </c>
      <c r="AA78" s="8"/>
      <c r="AB78" s="29">
        <v>11</v>
      </c>
    </row>
    <row r="79" spans="1:28" x14ac:dyDescent="0.25">
      <c r="A79" s="19" t="s">
        <v>112</v>
      </c>
      <c r="B79" s="8">
        <v>104162</v>
      </c>
      <c r="C79" s="8" t="s">
        <v>115</v>
      </c>
      <c r="D79" s="8" t="s">
        <v>114</v>
      </c>
      <c r="E79" s="8" t="s">
        <v>10</v>
      </c>
      <c r="F79" s="8" t="s">
        <v>9</v>
      </c>
      <c r="G79" s="8" t="s">
        <v>89</v>
      </c>
      <c r="H79" s="8">
        <f t="shared" si="32"/>
        <v>94</v>
      </c>
      <c r="I79" s="8">
        <v>45</v>
      </c>
      <c r="J79" s="8">
        <v>49</v>
      </c>
      <c r="K79" s="8"/>
      <c r="L79" s="8"/>
      <c r="M79" s="8"/>
      <c r="N79" s="8"/>
      <c r="O79" s="8"/>
      <c r="P79" s="8">
        <v>1</v>
      </c>
      <c r="Q79" s="42">
        <v>8.6199999999999999E-2</v>
      </c>
      <c r="R79" s="42">
        <v>0.13789999999999999</v>
      </c>
      <c r="S79" s="42">
        <v>0</v>
      </c>
      <c r="T79" s="9">
        <v>2.1299999999999999E-2</v>
      </c>
      <c r="U79" s="9"/>
      <c r="V79" s="9">
        <v>8.5099999999999995E-2</v>
      </c>
      <c r="W79" s="8"/>
      <c r="X79" s="8"/>
      <c r="Y79" s="8"/>
      <c r="Z79" s="8"/>
      <c r="AA79" s="8"/>
      <c r="AB79" s="29">
        <v>41</v>
      </c>
    </row>
    <row r="80" spans="1:28" x14ac:dyDescent="0.25">
      <c r="A80" s="19" t="s">
        <v>112</v>
      </c>
      <c r="B80" s="8">
        <v>104161</v>
      </c>
      <c r="C80" s="8" t="s">
        <v>115</v>
      </c>
      <c r="D80" s="8" t="s">
        <v>114</v>
      </c>
      <c r="E80" s="8" t="s">
        <v>10</v>
      </c>
      <c r="F80" s="8" t="s">
        <v>8</v>
      </c>
      <c r="G80" s="8" t="s">
        <v>89</v>
      </c>
      <c r="H80" s="8">
        <f t="shared" si="32"/>
        <v>37</v>
      </c>
      <c r="I80" s="8">
        <v>15</v>
      </c>
      <c r="J80" s="8">
        <v>9</v>
      </c>
      <c r="K80" s="8">
        <v>13</v>
      </c>
      <c r="L80" s="8"/>
      <c r="M80" s="8"/>
      <c r="N80" s="8">
        <v>3</v>
      </c>
      <c r="O80" s="8"/>
      <c r="P80" s="8"/>
      <c r="Q80" s="42">
        <v>0.1429</v>
      </c>
      <c r="R80" s="42">
        <v>0.23810000000000001</v>
      </c>
      <c r="S80" s="42">
        <v>0.1429</v>
      </c>
      <c r="T80" s="9">
        <v>5.4100000000000002E-2</v>
      </c>
      <c r="U80" s="9"/>
      <c r="V80" s="9"/>
      <c r="W80" s="8"/>
      <c r="X80" s="8"/>
      <c r="Y80" s="8"/>
      <c r="Z80" s="8">
        <v>1</v>
      </c>
      <c r="AA80" s="8"/>
      <c r="AB80" s="29">
        <v>9</v>
      </c>
    </row>
    <row r="81" spans="1:28" ht="30" x14ac:dyDescent="0.25">
      <c r="A81" s="19" t="s">
        <v>112</v>
      </c>
      <c r="B81" s="8">
        <v>16269</v>
      </c>
      <c r="C81" s="10" t="s">
        <v>113</v>
      </c>
      <c r="D81" s="8" t="s">
        <v>114</v>
      </c>
      <c r="E81" s="8" t="s">
        <v>10</v>
      </c>
      <c r="F81" s="8" t="s">
        <v>9</v>
      </c>
      <c r="G81" s="8" t="s">
        <v>89</v>
      </c>
      <c r="H81" s="8">
        <f t="shared" si="32"/>
        <v>28</v>
      </c>
      <c r="I81" s="8">
        <v>15</v>
      </c>
      <c r="J81" s="8">
        <v>13</v>
      </c>
      <c r="K81" s="8"/>
      <c r="L81" s="8"/>
      <c r="M81" s="8"/>
      <c r="N81" s="8"/>
      <c r="O81" s="8"/>
      <c r="P81" s="8">
        <v>2</v>
      </c>
      <c r="Q81" s="42">
        <v>4.1700000000000001E-2</v>
      </c>
      <c r="R81" s="42">
        <v>8.3299999999999999E-2</v>
      </c>
      <c r="S81" s="42">
        <v>4.1700000000000001E-2</v>
      </c>
      <c r="T81" s="9"/>
      <c r="U81" s="9"/>
      <c r="V81" s="9">
        <v>3.5700000000000003E-2</v>
      </c>
      <c r="W81" s="8"/>
      <c r="X81" s="8"/>
      <c r="Y81" s="8"/>
      <c r="Z81" s="8"/>
      <c r="AA81" s="8"/>
      <c r="AB81" s="29">
        <v>11</v>
      </c>
    </row>
    <row r="82" spans="1:28" ht="30" x14ac:dyDescent="0.25">
      <c r="A82" s="19" t="s">
        <v>112</v>
      </c>
      <c r="B82" s="8">
        <v>104154</v>
      </c>
      <c r="C82" s="10" t="s">
        <v>113</v>
      </c>
      <c r="D82" s="8" t="s">
        <v>114</v>
      </c>
      <c r="E82" s="8" t="s">
        <v>10</v>
      </c>
      <c r="F82" s="8" t="s">
        <v>8</v>
      </c>
      <c r="G82" s="8" t="s">
        <v>89</v>
      </c>
      <c r="H82" s="8">
        <f t="shared" si="32"/>
        <v>16</v>
      </c>
      <c r="I82" s="8">
        <v>7</v>
      </c>
      <c r="J82" s="8">
        <v>6</v>
      </c>
      <c r="K82" s="8">
        <v>3</v>
      </c>
      <c r="L82" s="8"/>
      <c r="M82" s="8"/>
      <c r="N82" s="8">
        <v>1</v>
      </c>
      <c r="O82" s="8"/>
      <c r="P82" s="8"/>
      <c r="Q82" s="42">
        <v>0.4</v>
      </c>
      <c r="R82" s="42">
        <v>0</v>
      </c>
      <c r="S82" s="42">
        <v>0</v>
      </c>
      <c r="T82" s="9"/>
      <c r="U82" s="9"/>
      <c r="V82" s="9"/>
      <c r="W82" s="8"/>
      <c r="X82" s="8"/>
      <c r="Y82" s="8"/>
      <c r="Z82" s="8"/>
      <c r="AA82" s="8"/>
      <c r="AB82" s="29">
        <v>2</v>
      </c>
    </row>
    <row r="83" spans="1:28" x14ac:dyDescent="0.25">
      <c r="A83" s="19" t="s">
        <v>112</v>
      </c>
      <c r="B83" s="8">
        <v>16271</v>
      </c>
      <c r="C83" s="8" t="s">
        <v>116</v>
      </c>
      <c r="D83" s="8" t="s">
        <v>114</v>
      </c>
      <c r="E83" s="8" t="s">
        <v>10</v>
      </c>
      <c r="F83" s="8" t="s">
        <v>9</v>
      </c>
      <c r="G83" s="8" t="s">
        <v>89</v>
      </c>
      <c r="H83" s="8">
        <f t="shared" si="32"/>
        <v>12</v>
      </c>
      <c r="I83" s="8">
        <v>3</v>
      </c>
      <c r="J83" s="8">
        <v>9</v>
      </c>
      <c r="K83" s="8"/>
      <c r="L83" s="8"/>
      <c r="M83" s="8"/>
      <c r="N83" s="8"/>
      <c r="O83" s="8"/>
      <c r="P83" s="8">
        <v>1</v>
      </c>
      <c r="Q83" s="42">
        <v>0</v>
      </c>
      <c r="R83" s="42">
        <v>0</v>
      </c>
      <c r="S83" s="42">
        <v>0</v>
      </c>
      <c r="T83" s="9"/>
      <c r="U83" s="9"/>
      <c r="V83" s="9">
        <v>8.3299999999999999E-2</v>
      </c>
      <c r="W83" s="8"/>
      <c r="X83" s="8"/>
      <c r="Y83" s="8"/>
      <c r="Z83" s="8"/>
      <c r="AA83" s="8"/>
      <c r="AB83" s="29">
        <v>6</v>
      </c>
    </row>
    <row r="84" spans="1:28" ht="45" x14ac:dyDescent="0.25">
      <c r="A84" s="19" t="s">
        <v>112</v>
      </c>
      <c r="B84" s="8">
        <v>16268</v>
      </c>
      <c r="C84" s="10" t="s">
        <v>117</v>
      </c>
      <c r="D84" s="8" t="s">
        <v>114</v>
      </c>
      <c r="E84" s="8" t="s">
        <v>10</v>
      </c>
      <c r="F84" s="8" t="s">
        <v>9</v>
      </c>
      <c r="G84" s="8" t="s">
        <v>89</v>
      </c>
      <c r="H84" s="8">
        <f t="shared" si="32"/>
        <v>0</v>
      </c>
      <c r="I84" s="8">
        <v>0</v>
      </c>
      <c r="J84" s="8">
        <v>0</v>
      </c>
      <c r="K84" s="8"/>
      <c r="L84" s="8"/>
      <c r="M84" s="8"/>
      <c r="N84" s="8"/>
      <c r="O84" s="8"/>
      <c r="P84" s="8"/>
      <c r="Q84" s="42"/>
      <c r="R84" s="42"/>
      <c r="S84" s="42"/>
      <c r="T84" s="9"/>
      <c r="U84" s="9"/>
      <c r="V84" s="9"/>
      <c r="W84" s="8"/>
      <c r="X84" s="8"/>
      <c r="Y84" s="8"/>
      <c r="Z84" s="8"/>
      <c r="AA84" s="8"/>
      <c r="AB84" s="29">
        <v>0</v>
      </c>
    </row>
    <row r="85" spans="1:28" ht="30" x14ac:dyDescent="0.25">
      <c r="A85" s="19" t="s">
        <v>112</v>
      </c>
      <c r="B85" s="8">
        <v>183144</v>
      </c>
      <c r="C85" s="8" t="s">
        <v>116</v>
      </c>
      <c r="D85" s="8" t="s">
        <v>114</v>
      </c>
      <c r="E85" s="8" t="s">
        <v>7</v>
      </c>
      <c r="F85" s="8" t="s">
        <v>9</v>
      </c>
      <c r="G85" s="10" t="s">
        <v>118</v>
      </c>
      <c r="H85" s="8">
        <f t="shared" si="32"/>
        <v>4</v>
      </c>
      <c r="I85" s="8">
        <v>2</v>
      </c>
      <c r="J85" s="8">
        <v>0</v>
      </c>
      <c r="K85" s="8">
        <v>2</v>
      </c>
      <c r="L85" s="8"/>
      <c r="M85" s="8"/>
      <c r="N85" s="8"/>
      <c r="O85" s="8"/>
      <c r="P85" s="8">
        <v>1</v>
      </c>
      <c r="Q85" s="42">
        <v>0</v>
      </c>
      <c r="R85" s="42">
        <v>0</v>
      </c>
      <c r="S85" s="42">
        <v>0</v>
      </c>
      <c r="T85" s="9"/>
      <c r="U85" s="9"/>
      <c r="V85" s="9"/>
      <c r="W85" s="8"/>
      <c r="X85" s="8"/>
      <c r="Y85" s="8"/>
      <c r="Z85" s="8"/>
      <c r="AA85" s="8"/>
      <c r="AB85" s="29">
        <v>2</v>
      </c>
    </row>
    <row r="86" spans="1:28" x14ac:dyDescent="0.25">
      <c r="A86" s="19" t="s">
        <v>112</v>
      </c>
      <c r="B86" s="8">
        <v>183143</v>
      </c>
      <c r="C86" s="8" t="s">
        <v>116</v>
      </c>
      <c r="D86" s="8" t="s">
        <v>114</v>
      </c>
      <c r="E86" s="8" t="s">
        <v>7</v>
      </c>
      <c r="F86" s="8" t="s">
        <v>8</v>
      </c>
      <c r="G86" s="8" t="s">
        <v>89</v>
      </c>
      <c r="H86" s="8">
        <f t="shared" si="32"/>
        <v>1</v>
      </c>
      <c r="I86" s="8">
        <v>1</v>
      </c>
      <c r="J86" s="8">
        <v>0</v>
      </c>
      <c r="K86" s="8">
        <v>0</v>
      </c>
      <c r="L86" s="8">
        <v>0</v>
      </c>
      <c r="M86" s="8"/>
      <c r="N86" s="8"/>
      <c r="O86" s="8"/>
      <c r="P86" s="8"/>
      <c r="Q86" s="42"/>
      <c r="R86" s="42"/>
      <c r="S86" s="42"/>
      <c r="T86" s="9">
        <v>1</v>
      </c>
      <c r="U86" s="9"/>
      <c r="V86" s="9"/>
      <c r="W86" s="8"/>
      <c r="X86" s="8"/>
      <c r="Y86" s="8"/>
      <c r="Z86" s="8"/>
      <c r="AA86" s="8"/>
      <c r="AB86" s="29">
        <v>0</v>
      </c>
    </row>
    <row r="87" spans="1:28" ht="30" x14ac:dyDescent="0.25">
      <c r="A87" s="19" t="s">
        <v>112</v>
      </c>
      <c r="B87" s="8">
        <v>104151</v>
      </c>
      <c r="C87" s="10" t="s">
        <v>119</v>
      </c>
      <c r="D87" s="8" t="s">
        <v>114</v>
      </c>
      <c r="E87" s="8" t="s">
        <v>7</v>
      </c>
      <c r="F87" s="8" t="s">
        <v>9</v>
      </c>
      <c r="G87" s="10" t="s">
        <v>118</v>
      </c>
      <c r="H87" s="8">
        <f t="shared" si="32"/>
        <v>9</v>
      </c>
      <c r="I87" s="8">
        <v>3</v>
      </c>
      <c r="J87" s="8">
        <v>4</v>
      </c>
      <c r="K87" s="8">
        <v>2</v>
      </c>
      <c r="L87" s="8"/>
      <c r="M87" s="8"/>
      <c r="N87" s="8"/>
      <c r="O87" s="8"/>
      <c r="P87" s="8"/>
      <c r="Q87" s="42">
        <v>0</v>
      </c>
      <c r="R87" s="42">
        <v>0</v>
      </c>
      <c r="S87" s="42">
        <v>0</v>
      </c>
      <c r="T87" s="9">
        <v>0.22220000000000001</v>
      </c>
      <c r="U87" s="9">
        <v>0.22220000000000001</v>
      </c>
      <c r="V87" s="9"/>
      <c r="W87" s="8"/>
      <c r="X87" s="8"/>
      <c r="Y87" s="8"/>
      <c r="Z87" s="8"/>
      <c r="AA87" s="8"/>
      <c r="AB87" s="29">
        <v>2</v>
      </c>
    </row>
    <row r="88" spans="1:28" ht="30" x14ac:dyDescent="0.25">
      <c r="A88" s="19" t="s">
        <v>112</v>
      </c>
      <c r="B88" s="8">
        <v>104150</v>
      </c>
      <c r="C88" s="10" t="s">
        <v>119</v>
      </c>
      <c r="D88" s="8" t="s">
        <v>114</v>
      </c>
      <c r="E88" s="8" t="s">
        <v>7</v>
      </c>
      <c r="F88" s="8" t="s">
        <v>8</v>
      </c>
      <c r="G88" s="8" t="s">
        <v>89</v>
      </c>
      <c r="H88" s="8">
        <f t="shared" si="32"/>
        <v>2</v>
      </c>
      <c r="I88" s="8">
        <v>1</v>
      </c>
      <c r="J88" s="8">
        <v>0</v>
      </c>
      <c r="K88" s="8">
        <v>1</v>
      </c>
      <c r="L88" s="8">
        <v>0</v>
      </c>
      <c r="M88" s="8"/>
      <c r="N88" s="8"/>
      <c r="O88" s="8"/>
      <c r="P88" s="8"/>
      <c r="Q88" s="42">
        <v>0</v>
      </c>
      <c r="R88" s="42">
        <v>0</v>
      </c>
      <c r="S88" s="42">
        <v>0</v>
      </c>
      <c r="T88" s="9"/>
      <c r="U88" s="9"/>
      <c r="V88" s="9"/>
      <c r="W88" s="8"/>
      <c r="X88" s="8"/>
      <c r="Y88" s="8"/>
      <c r="Z88" s="8"/>
      <c r="AA88" s="8"/>
      <c r="AB88" s="29">
        <v>0</v>
      </c>
    </row>
    <row r="89" spans="1:28" ht="30" x14ac:dyDescent="0.25">
      <c r="A89" s="19" t="s">
        <v>112</v>
      </c>
      <c r="B89" s="8">
        <v>12705</v>
      </c>
      <c r="C89" s="10" t="s">
        <v>120</v>
      </c>
      <c r="D89" s="8" t="s">
        <v>114</v>
      </c>
      <c r="E89" s="8" t="s">
        <v>7</v>
      </c>
      <c r="F89" s="8" t="s">
        <v>9</v>
      </c>
      <c r="G89" s="8" t="s">
        <v>89</v>
      </c>
      <c r="H89" s="8">
        <f t="shared" si="32"/>
        <v>7</v>
      </c>
      <c r="I89" s="8">
        <v>2</v>
      </c>
      <c r="J89" s="8">
        <v>3</v>
      </c>
      <c r="K89" s="8">
        <v>2</v>
      </c>
      <c r="L89" s="8"/>
      <c r="M89" s="8"/>
      <c r="N89" s="8"/>
      <c r="O89" s="8"/>
      <c r="P89" s="8"/>
      <c r="Q89" s="42">
        <v>0</v>
      </c>
      <c r="R89" s="42">
        <v>0</v>
      </c>
      <c r="S89" s="42">
        <v>0</v>
      </c>
      <c r="T89" s="9"/>
      <c r="U89" s="9"/>
      <c r="V89" s="9"/>
      <c r="W89" s="8"/>
      <c r="X89" s="8"/>
      <c r="Y89" s="8"/>
      <c r="Z89" s="8"/>
      <c r="AA89" s="8"/>
      <c r="AB89" s="29">
        <v>2</v>
      </c>
    </row>
    <row r="90" spans="1:28" ht="30" x14ac:dyDescent="0.25">
      <c r="A90" s="19" t="s">
        <v>112</v>
      </c>
      <c r="B90" s="8">
        <v>104148</v>
      </c>
      <c r="C90" s="10" t="s">
        <v>120</v>
      </c>
      <c r="D90" s="8" t="s">
        <v>114</v>
      </c>
      <c r="E90" s="8" t="s">
        <v>7</v>
      </c>
      <c r="F90" s="8" t="s">
        <v>8</v>
      </c>
      <c r="G90" s="8" t="s">
        <v>89</v>
      </c>
      <c r="H90" s="8">
        <f>SUM(I90:M90)</f>
        <v>0</v>
      </c>
      <c r="I90" s="8">
        <v>0</v>
      </c>
      <c r="J90" s="8">
        <v>0</v>
      </c>
      <c r="K90" s="8">
        <v>0</v>
      </c>
      <c r="L90" s="8">
        <v>0</v>
      </c>
      <c r="M90" s="8"/>
      <c r="N90" s="8"/>
      <c r="O90" s="8"/>
      <c r="P90" s="8"/>
      <c r="Q90" s="42"/>
      <c r="R90" s="42"/>
      <c r="S90" s="42"/>
      <c r="T90" s="9"/>
      <c r="U90" s="9"/>
      <c r="V90" s="9"/>
      <c r="W90" s="8"/>
      <c r="X90" s="8"/>
      <c r="Y90" s="8"/>
      <c r="Z90" s="8"/>
      <c r="AA90" s="8"/>
      <c r="AB90" s="29">
        <v>0</v>
      </c>
    </row>
    <row r="91" spans="1:28" x14ac:dyDescent="0.25">
      <c r="A91" s="19" t="s">
        <v>112</v>
      </c>
      <c r="B91" s="8">
        <v>104170</v>
      </c>
      <c r="C91" s="10" t="s">
        <v>121</v>
      </c>
      <c r="D91" s="8" t="s">
        <v>114</v>
      </c>
      <c r="E91" s="8" t="s">
        <v>7</v>
      </c>
      <c r="F91" s="8" t="s">
        <v>9</v>
      </c>
      <c r="G91" s="8" t="s">
        <v>100</v>
      </c>
      <c r="H91" s="8">
        <f t="shared" si="32"/>
        <v>0</v>
      </c>
      <c r="I91" s="8">
        <v>0</v>
      </c>
      <c r="J91" s="8">
        <v>0</v>
      </c>
      <c r="K91" s="8">
        <v>0</v>
      </c>
      <c r="L91" s="8"/>
      <c r="M91" s="8"/>
      <c r="N91" s="8"/>
      <c r="O91" s="8"/>
      <c r="P91" s="8"/>
      <c r="Q91" s="42">
        <v>0</v>
      </c>
      <c r="R91" s="42">
        <v>0</v>
      </c>
      <c r="S91" s="42">
        <v>0</v>
      </c>
      <c r="T91" s="9"/>
      <c r="U91" s="9"/>
      <c r="V91" s="9"/>
      <c r="W91" s="8"/>
      <c r="X91" s="8"/>
      <c r="Y91" s="8"/>
      <c r="Z91" s="8"/>
      <c r="AA91" s="8"/>
      <c r="AB91" s="29">
        <v>0</v>
      </c>
    </row>
    <row r="92" spans="1:28" x14ac:dyDescent="0.25">
      <c r="A92" s="19" t="s">
        <v>112</v>
      </c>
      <c r="B92" s="8">
        <v>104144</v>
      </c>
      <c r="C92" s="10" t="s">
        <v>121</v>
      </c>
      <c r="D92" s="8" t="s">
        <v>114</v>
      </c>
      <c r="E92" s="8" t="s">
        <v>7</v>
      </c>
      <c r="F92" s="8" t="s">
        <v>8</v>
      </c>
      <c r="G92" s="8" t="s">
        <v>100</v>
      </c>
      <c r="H92" s="8">
        <f t="shared" si="32"/>
        <v>0</v>
      </c>
      <c r="I92" s="8">
        <v>0</v>
      </c>
      <c r="J92" s="8">
        <v>0</v>
      </c>
      <c r="K92" s="8">
        <v>0</v>
      </c>
      <c r="L92" s="8">
        <v>0</v>
      </c>
      <c r="M92" s="8"/>
      <c r="N92" s="8"/>
      <c r="O92" s="8"/>
      <c r="P92" s="8"/>
      <c r="Q92" s="42"/>
      <c r="R92" s="42"/>
      <c r="S92" s="42"/>
      <c r="T92" s="9"/>
      <c r="U92" s="9"/>
      <c r="V92" s="9"/>
      <c r="W92" s="8"/>
      <c r="X92" s="8"/>
      <c r="Y92" s="8"/>
      <c r="Z92" s="8"/>
      <c r="AA92" s="8"/>
      <c r="AB92" s="29">
        <v>0</v>
      </c>
    </row>
    <row r="93" spans="1:28" x14ac:dyDescent="0.25">
      <c r="A93" s="19" t="s">
        <v>112</v>
      </c>
      <c r="B93" s="8">
        <v>12701</v>
      </c>
      <c r="C93" s="10" t="s">
        <v>121</v>
      </c>
      <c r="D93" s="8" t="s">
        <v>114</v>
      </c>
      <c r="E93" s="8" t="s">
        <v>7</v>
      </c>
      <c r="F93" s="8" t="s">
        <v>9</v>
      </c>
      <c r="G93" s="8" t="s">
        <v>89</v>
      </c>
      <c r="H93" s="8">
        <f t="shared" si="32"/>
        <v>6</v>
      </c>
      <c r="I93" s="8">
        <v>2</v>
      </c>
      <c r="J93" s="8">
        <v>3</v>
      </c>
      <c r="K93" s="8">
        <v>1</v>
      </c>
      <c r="L93" s="8"/>
      <c r="M93" s="8"/>
      <c r="N93" s="8"/>
      <c r="O93" s="8"/>
      <c r="P93" s="8"/>
      <c r="Q93" s="42"/>
      <c r="R93" s="42"/>
      <c r="S93" s="42"/>
      <c r="T93" s="9"/>
      <c r="U93" s="9"/>
      <c r="V93" s="9"/>
      <c r="W93" s="8"/>
      <c r="X93" s="8"/>
      <c r="Y93" s="8"/>
      <c r="Z93" s="8"/>
      <c r="AA93" s="8"/>
      <c r="AB93" s="29">
        <v>1</v>
      </c>
    </row>
    <row r="94" spans="1:28" x14ac:dyDescent="0.25">
      <c r="A94" s="19" t="s">
        <v>112</v>
      </c>
      <c r="B94" s="8">
        <v>104145</v>
      </c>
      <c r="C94" s="10" t="s">
        <v>121</v>
      </c>
      <c r="D94" s="8" t="s">
        <v>114</v>
      </c>
      <c r="E94" s="8" t="s">
        <v>7</v>
      </c>
      <c r="F94" s="8" t="s">
        <v>8</v>
      </c>
      <c r="G94" s="8" t="s">
        <v>89</v>
      </c>
      <c r="H94" s="8">
        <f t="shared" si="32"/>
        <v>1</v>
      </c>
      <c r="I94" s="8">
        <v>1</v>
      </c>
      <c r="J94" s="8">
        <v>0</v>
      </c>
      <c r="K94" s="8">
        <v>0</v>
      </c>
      <c r="L94" s="8">
        <v>0</v>
      </c>
      <c r="M94" s="8"/>
      <c r="N94" s="8"/>
      <c r="O94" s="8"/>
      <c r="P94" s="8"/>
      <c r="Q94" s="42"/>
      <c r="R94" s="42"/>
      <c r="S94" s="42"/>
      <c r="T94" s="9"/>
      <c r="U94" s="9"/>
      <c r="V94" s="9"/>
      <c r="W94" s="8"/>
      <c r="X94" s="8"/>
      <c r="Y94" s="8"/>
      <c r="Z94" s="8"/>
      <c r="AA94" s="8"/>
      <c r="AB94" s="29">
        <v>0</v>
      </c>
    </row>
    <row r="95" spans="1:28" ht="30" x14ac:dyDescent="0.25">
      <c r="A95" s="19" t="s">
        <v>112</v>
      </c>
      <c r="B95" s="8"/>
      <c r="C95" s="10" t="s">
        <v>127</v>
      </c>
      <c r="D95" s="8"/>
      <c r="E95" s="8"/>
      <c r="F95" s="8"/>
      <c r="G95" s="8"/>
      <c r="H95" s="8">
        <v>1</v>
      </c>
      <c r="I95" s="8"/>
      <c r="J95" s="8"/>
      <c r="K95" s="8"/>
      <c r="L95" s="8"/>
      <c r="M95" s="8"/>
      <c r="N95" s="8"/>
      <c r="O95" s="8"/>
      <c r="P95" s="8"/>
      <c r="Q95" s="42"/>
      <c r="R95" s="42"/>
      <c r="S95" s="42"/>
      <c r="T95" s="9"/>
      <c r="U95" s="9"/>
      <c r="V95" s="9"/>
      <c r="W95" s="8"/>
      <c r="X95" s="8"/>
      <c r="Y95" s="8"/>
      <c r="Z95" s="8"/>
      <c r="AA95" s="8"/>
      <c r="AB95" s="29">
        <v>1</v>
      </c>
    </row>
    <row r="96" spans="1:28" x14ac:dyDescent="0.25">
      <c r="A96" s="21" t="s">
        <v>112</v>
      </c>
      <c r="B96" s="11"/>
      <c r="C96" s="13"/>
      <c r="D96" s="11"/>
      <c r="E96" s="11">
        <v>1</v>
      </c>
      <c r="F96" s="11"/>
      <c r="G96" s="11"/>
      <c r="H96" s="11">
        <f>SUM(H75:H78)</f>
        <v>369</v>
      </c>
      <c r="I96" s="11">
        <f t="shared" ref="I96:M96" si="33">SUM(I75:I78)</f>
        <v>158</v>
      </c>
      <c r="J96" s="11">
        <f t="shared" si="33"/>
        <v>98</v>
      </c>
      <c r="K96" s="11">
        <f t="shared" si="33"/>
        <v>92</v>
      </c>
      <c r="L96" s="11">
        <f t="shared" si="33"/>
        <v>21</v>
      </c>
      <c r="M96" s="11">
        <f t="shared" si="33"/>
        <v>0</v>
      </c>
      <c r="N96" s="11">
        <f t="shared" ref="N96" si="34">SUM(N75:N78)</f>
        <v>22</v>
      </c>
      <c r="O96" s="11">
        <f t="shared" ref="O96:P96" si="35">SUM(O75:O78)</f>
        <v>0</v>
      </c>
      <c r="P96" s="11">
        <f t="shared" si="35"/>
        <v>24</v>
      </c>
      <c r="Q96" s="43"/>
      <c r="R96" s="43"/>
      <c r="S96" s="43"/>
      <c r="T96" s="12">
        <v>5.4000000000000003E-3</v>
      </c>
      <c r="U96" s="44">
        <v>0</v>
      </c>
      <c r="V96" s="12"/>
      <c r="W96" s="11"/>
      <c r="X96" s="11"/>
      <c r="Y96" s="11">
        <f>SUM(Y75:Y78)</f>
        <v>0</v>
      </c>
      <c r="Z96" s="11">
        <f t="shared" ref="Z96:AA96" si="36">SUM(Z75:Z78)</f>
        <v>8</v>
      </c>
      <c r="AA96" s="11">
        <f t="shared" si="36"/>
        <v>0</v>
      </c>
      <c r="AB96" s="22">
        <f>SUM(AB75:AB78)</f>
        <v>81</v>
      </c>
    </row>
    <row r="97" spans="1:28" x14ac:dyDescent="0.25">
      <c r="A97" s="21" t="s">
        <v>112</v>
      </c>
      <c r="B97" s="11"/>
      <c r="C97" s="13"/>
      <c r="D97" s="11"/>
      <c r="E97" s="11">
        <v>2</v>
      </c>
      <c r="F97" s="11"/>
      <c r="G97" s="11"/>
      <c r="H97" s="11">
        <f>SUM(H79:H84)</f>
        <v>187</v>
      </c>
      <c r="I97" s="11">
        <f t="shared" ref="I97:M97" si="37">SUM(I79:I84)</f>
        <v>85</v>
      </c>
      <c r="J97" s="11">
        <f t="shared" si="37"/>
        <v>86</v>
      </c>
      <c r="K97" s="11">
        <f t="shared" si="37"/>
        <v>16</v>
      </c>
      <c r="L97" s="11">
        <f t="shared" si="37"/>
        <v>0</v>
      </c>
      <c r="M97" s="11">
        <f t="shared" si="37"/>
        <v>0</v>
      </c>
      <c r="N97" s="11">
        <f t="shared" ref="N97" si="38">SUM(N79:N84)</f>
        <v>4</v>
      </c>
      <c r="O97" s="11">
        <f t="shared" ref="O97:P97" si="39">SUM(O79:O84)</f>
        <v>0</v>
      </c>
      <c r="P97" s="11">
        <f t="shared" si="39"/>
        <v>4</v>
      </c>
      <c r="Q97" s="43"/>
      <c r="R97" s="43"/>
      <c r="S97" s="43"/>
      <c r="T97" s="12">
        <v>2.1399999999999999E-2</v>
      </c>
      <c r="U97" s="44">
        <v>0</v>
      </c>
      <c r="V97" s="12"/>
      <c r="W97" s="11"/>
      <c r="X97" s="11"/>
      <c r="Y97" s="11">
        <f>SUM(Y79:Y84)</f>
        <v>0</v>
      </c>
      <c r="Z97" s="11">
        <f t="shared" ref="Z97:AA97" si="40">SUM(Z79:Z84)</f>
        <v>1</v>
      </c>
      <c r="AA97" s="11">
        <f t="shared" si="40"/>
        <v>0</v>
      </c>
      <c r="AB97" s="22">
        <f>SUM(AB79:AB84)</f>
        <v>69</v>
      </c>
    </row>
    <row r="98" spans="1:28" x14ac:dyDescent="0.25">
      <c r="A98" s="21" t="s">
        <v>112</v>
      </c>
      <c r="B98" s="11"/>
      <c r="C98" s="11"/>
      <c r="D98" s="11"/>
      <c r="E98" s="11">
        <v>3</v>
      </c>
      <c r="F98" s="11"/>
      <c r="G98" s="11"/>
      <c r="H98" s="11">
        <f>SUM(H85:H94)</f>
        <v>30</v>
      </c>
      <c r="I98" s="11">
        <f t="shared" ref="I98:M98" si="41">SUM(I85:I94)</f>
        <v>12</v>
      </c>
      <c r="J98" s="11">
        <f t="shared" si="41"/>
        <v>10</v>
      </c>
      <c r="K98" s="11">
        <f t="shared" si="41"/>
        <v>8</v>
      </c>
      <c r="L98" s="11">
        <f t="shared" si="41"/>
        <v>0</v>
      </c>
      <c r="M98" s="11">
        <f t="shared" si="41"/>
        <v>0</v>
      </c>
      <c r="N98" s="11">
        <f t="shared" ref="N98" si="42">SUM(N85:N94)</f>
        <v>0</v>
      </c>
      <c r="O98" s="11">
        <f t="shared" ref="O98:P98" si="43">SUM(O85:O94)</f>
        <v>0</v>
      </c>
      <c r="P98" s="11">
        <f t="shared" si="43"/>
        <v>1</v>
      </c>
      <c r="Q98" s="43"/>
      <c r="R98" s="43"/>
      <c r="S98" s="43"/>
      <c r="T98" s="12">
        <v>0.1</v>
      </c>
      <c r="U98" s="12">
        <v>6.6699999999999995E-2</v>
      </c>
      <c r="V98" s="12"/>
      <c r="W98" s="11"/>
      <c r="X98" s="11"/>
      <c r="Y98" s="11">
        <f>SUM(Y85:Y94)</f>
        <v>0</v>
      </c>
      <c r="Z98" s="11">
        <f t="shared" ref="Z98:AA98" si="44">SUM(Z85:Z94)</f>
        <v>0</v>
      </c>
      <c r="AA98" s="11">
        <f t="shared" si="44"/>
        <v>0</v>
      </c>
      <c r="AB98" s="22">
        <f>SUM(AB85:AB94)</f>
        <v>7</v>
      </c>
    </row>
    <row r="99" spans="1:28" ht="15.75" thickBot="1" x14ac:dyDescent="0.3">
      <c r="A99" s="23" t="s">
        <v>112</v>
      </c>
      <c r="B99" s="24" t="s">
        <v>78</v>
      </c>
      <c r="C99" s="24"/>
      <c r="D99" s="24"/>
      <c r="E99" s="24"/>
      <c r="F99" s="24"/>
      <c r="G99" s="24"/>
      <c r="H99" s="24">
        <f>SUM(H95:H98)</f>
        <v>587</v>
      </c>
      <c r="I99" s="24">
        <f t="shared" ref="I99:M99" si="45">SUM(I95:I98)</f>
        <v>255</v>
      </c>
      <c r="J99" s="24">
        <f t="shared" si="45"/>
        <v>194</v>
      </c>
      <c r="K99" s="24">
        <f t="shared" si="45"/>
        <v>116</v>
      </c>
      <c r="L99" s="24">
        <f t="shared" si="45"/>
        <v>21</v>
      </c>
      <c r="M99" s="24">
        <f t="shared" si="45"/>
        <v>0</v>
      </c>
      <c r="N99" s="24">
        <f t="shared" ref="N99" si="46">SUM(N95:N98)</f>
        <v>26</v>
      </c>
      <c r="O99" s="24">
        <f t="shared" ref="O99:P99" si="47">SUM(O95:O98)</f>
        <v>0</v>
      </c>
      <c r="P99" s="24">
        <f t="shared" si="47"/>
        <v>29</v>
      </c>
      <c r="Q99" s="46"/>
      <c r="R99" s="46"/>
      <c r="S99" s="46"/>
      <c r="T99" s="25">
        <v>1.5299999999999999E-2</v>
      </c>
      <c r="U99" s="25">
        <v>3.3999999999999998E-3</v>
      </c>
      <c r="V99" s="25"/>
      <c r="W99" s="24"/>
      <c r="X99" s="24"/>
      <c r="Y99" s="24">
        <f>SUM(Y96:Y98)</f>
        <v>0</v>
      </c>
      <c r="Z99" s="24">
        <f t="shared" ref="Z99:AA99" si="48">SUM(Z96:Z98)</f>
        <v>9</v>
      </c>
      <c r="AA99" s="24">
        <f t="shared" si="48"/>
        <v>0</v>
      </c>
      <c r="AB99" s="26">
        <f>SUM(AB95:AB98)</f>
        <v>158</v>
      </c>
    </row>
    <row r="100" spans="1:28" ht="15.75" thickBot="1" x14ac:dyDescent="0.3">
      <c r="A100" s="142" t="s">
        <v>243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</row>
    <row r="101" spans="1:28" ht="30" x14ac:dyDescent="0.25">
      <c r="A101" s="31" t="s">
        <v>6</v>
      </c>
      <c r="B101" s="16">
        <v>104072</v>
      </c>
      <c r="C101" s="27" t="s">
        <v>122</v>
      </c>
      <c r="D101" s="27" t="s">
        <v>94</v>
      </c>
      <c r="E101" s="27" t="s">
        <v>11</v>
      </c>
      <c r="F101" s="27" t="s">
        <v>9</v>
      </c>
      <c r="G101" s="16" t="s">
        <v>89</v>
      </c>
      <c r="H101" s="16">
        <f>SUM(I101:M101)</f>
        <v>40</v>
      </c>
      <c r="I101" s="16">
        <v>14</v>
      </c>
      <c r="J101" s="16">
        <v>9</v>
      </c>
      <c r="K101" s="16">
        <v>17</v>
      </c>
      <c r="L101" s="16"/>
      <c r="M101" s="16"/>
      <c r="N101" s="16">
        <v>6</v>
      </c>
      <c r="O101" s="16"/>
      <c r="P101" s="16"/>
      <c r="Q101" s="45">
        <v>0.37140000000000001</v>
      </c>
      <c r="R101" s="45">
        <v>0.1143</v>
      </c>
      <c r="S101" s="45">
        <v>2.86E-2</v>
      </c>
      <c r="T101" s="17">
        <v>0.17499999999999999</v>
      </c>
      <c r="U101" s="17"/>
      <c r="V101" s="17">
        <v>0.2</v>
      </c>
      <c r="W101" s="16"/>
      <c r="X101" s="16"/>
      <c r="Y101" s="16"/>
      <c r="Z101" s="16"/>
      <c r="AA101" s="16"/>
      <c r="AB101" s="28">
        <v>16</v>
      </c>
    </row>
    <row r="102" spans="1:28" ht="30" x14ac:dyDescent="0.25">
      <c r="A102" s="32" t="s">
        <v>6</v>
      </c>
      <c r="B102" s="8">
        <v>104071</v>
      </c>
      <c r="C102" s="10" t="s">
        <v>122</v>
      </c>
      <c r="D102" s="10" t="s">
        <v>94</v>
      </c>
      <c r="E102" s="10" t="s">
        <v>11</v>
      </c>
      <c r="F102" s="10" t="s">
        <v>8</v>
      </c>
      <c r="G102" s="8" t="s">
        <v>89</v>
      </c>
      <c r="H102" s="8">
        <f t="shared" ref="H102:H106" si="49">SUM(I102:M102)</f>
        <v>14</v>
      </c>
      <c r="I102" s="8">
        <v>6</v>
      </c>
      <c r="J102" s="8">
        <v>2</v>
      </c>
      <c r="K102" s="8">
        <v>2</v>
      </c>
      <c r="L102" s="8">
        <v>4</v>
      </c>
      <c r="M102" s="8"/>
      <c r="N102" s="8">
        <v>4</v>
      </c>
      <c r="O102" s="8"/>
      <c r="P102" s="8"/>
      <c r="Q102" s="42">
        <v>0.25</v>
      </c>
      <c r="R102" s="42">
        <v>0.375</v>
      </c>
      <c r="S102" s="42">
        <v>0</v>
      </c>
      <c r="T102" s="9">
        <v>7.1400000000000005E-2</v>
      </c>
      <c r="U102" s="9"/>
      <c r="V102" s="9"/>
      <c r="W102" s="8"/>
      <c r="X102" s="8"/>
      <c r="Y102" s="8">
        <v>1</v>
      </c>
      <c r="Z102" s="8"/>
      <c r="AA102" s="8"/>
      <c r="AB102" s="29">
        <v>1</v>
      </c>
    </row>
    <row r="103" spans="1:28" ht="30" x14ac:dyDescent="0.25">
      <c r="A103" s="32" t="s">
        <v>6</v>
      </c>
      <c r="B103" s="8">
        <v>104070</v>
      </c>
      <c r="C103" s="10" t="s">
        <v>122</v>
      </c>
      <c r="D103" s="10" t="s">
        <v>94</v>
      </c>
      <c r="E103" s="10" t="s">
        <v>10</v>
      </c>
      <c r="F103" s="10" t="s">
        <v>9</v>
      </c>
      <c r="G103" s="8" t="s">
        <v>89</v>
      </c>
      <c r="H103" s="8">
        <f t="shared" si="49"/>
        <v>23</v>
      </c>
      <c r="I103" s="8">
        <v>12</v>
      </c>
      <c r="J103" s="8">
        <v>11</v>
      </c>
      <c r="K103" s="8"/>
      <c r="L103" s="8"/>
      <c r="M103" s="8"/>
      <c r="N103" s="8">
        <v>1</v>
      </c>
      <c r="O103" s="8"/>
      <c r="P103" s="8">
        <v>1</v>
      </c>
      <c r="Q103" s="42">
        <v>4.3499999999999997E-2</v>
      </c>
      <c r="R103" s="42">
        <v>0</v>
      </c>
      <c r="S103" s="42">
        <v>4.3499999999999997E-2</v>
      </c>
      <c r="T103" s="9"/>
      <c r="U103" s="9"/>
      <c r="V103" s="9"/>
      <c r="W103" s="8"/>
      <c r="X103" s="8"/>
      <c r="Y103" s="8"/>
      <c r="Z103" s="8"/>
      <c r="AA103" s="8"/>
      <c r="AB103" s="29">
        <v>10</v>
      </c>
    </row>
    <row r="104" spans="1:28" ht="30" x14ac:dyDescent="0.25">
      <c r="A104" s="32" t="s">
        <v>6</v>
      </c>
      <c r="B104" s="8">
        <v>104069</v>
      </c>
      <c r="C104" s="10" t="s">
        <v>122</v>
      </c>
      <c r="D104" s="10" t="s">
        <v>94</v>
      </c>
      <c r="E104" s="10" t="s">
        <v>10</v>
      </c>
      <c r="F104" s="10" t="s">
        <v>8</v>
      </c>
      <c r="G104" s="8" t="s">
        <v>89</v>
      </c>
      <c r="H104" s="8">
        <f t="shared" si="49"/>
        <v>11</v>
      </c>
      <c r="I104" s="8">
        <v>4</v>
      </c>
      <c r="J104" s="8">
        <v>7</v>
      </c>
      <c r="K104" s="8">
        <v>0</v>
      </c>
      <c r="L104" s="8"/>
      <c r="M104" s="8"/>
      <c r="N104" s="8">
        <v>2</v>
      </c>
      <c r="O104" s="8"/>
      <c r="P104" s="8"/>
      <c r="Q104" s="42"/>
      <c r="R104" s="42"/>
      <c r="S104" s="42"/>
      <c r="T104" s="9"/>
      <c r="U104" s="9"/>
      <c r="V104" s="9"/>
      <c r="W104" s="8"/>
      <c r="X104" s="8"/>
      <c r="Y104" s="8"/>
      <c r="Z104" s="8"/>
      <c r="AA104" s="8"/>
      <c r="AB104" s="29">
        <v>0</v>
      </c>
    </row>
    <row r="105" spans="1:28" ht="45" x14ac:dyDescent="0.25">
      <c r="A105" s="32" t="s">
        <v>6</v>
      </c>
      <c r="B105" s="8">
        <v>183695</v>
      </c>
      <c r="C105" s="10" t="s">
        <v>123</v>
      </c>
      <c r="D105" s="10" t="s">
        <v>94</v>
      </c>
      <c r="E105" s="10" t="s">
        <v>7</v>
      </c>
      <c r="F105" s="10" t="s">
        <v>9</v>
      </c>
      <c r="G105" s="8" t="s">
        <v>89</v>
      </c>
      <c r="H105" s="8">
        <f t="shared" si="49"/>
        <v>11</v>
      </c>
      <c r="I105" s="8">
        <v>3</v>
      </c>
      <c r="J105" s="8">
        <v>4</v>
      </c>
      <c r="K105" s="8">
        <v>4</v>
      </c>
      <c r="L105" s="8"/>
      <c r="M105" s="8"/>
      <c r="N105" s="8"/>
      <c r="O105" s="8"/>
      <c r="P105" s="8"/>
      <c r="Q105" s="42">
        <v>0</v>
      </c>
      <c r="R105" s="42">
        <v>0</v>
      </c>
      <c r="S105" s="42">
        <v>0</v>
      </c>
      <c r="T105" s="9"/>
      <c r="U105" s="9"/>
      <c r="V105" s="9"/>
      <c r="W105" s="8"/>
      <c r="X105" s="8"/>
      <c r="Y105" s="8"/>
      <c r="Z105" s="8"/>
      <c r="AA105" s="8"/>
      <c r="AB105" s="29">
        <v>4</v>
      </c>
    </row>
    <row r="106" spans="1:28" ht="45" x14ac:dyDescent="0.25">
      <c r="A106" s="32" t="s">
        <v>6</v>
      </c>
      <c r="B106" s="8">
        <v>183694</v>
      </c>
      <c r="C106" s="10" t="s">
        <v>123</v>
      </c>
      <c r="D106" s="10" t="s">
        <v>94</v>
      </c>
      <c r="E106" s="10" t="s">
        <v>7</v>
      </c>
      <c r="F106" s="10" t="s">
        <v>8</v>
      </c>
      <c r="G106" s="8" t="s">
        <v>89</v>
      </c>
      <c r="H106" s="8">
        <f t="shared" si="49"/>
        <v>5</v>
      </c>
      <c r="I106" s="8">
        <v>2</v>
      </c>
      <c r="J106" s="8">
        <v>1</v>
      </c>
      <c r="K106" s="8">
        <v>2</v>
      </c>
      <c r="L106" s="8">
        <v>0</v>
      </c>
      <c r="M106" s="8"/>
      <c r="N106" s="8"/>
      <c r="O106" s="8"/>
      <c r="P106" s="8"/>
      <c r="Q106" s="42">
        <v>0</v>
      </c>
      <c r="R106" s="42">
        <v>0</v>
      </c>
      <c r="S106" s="42">
        <v>0</v>
      </c>
      <c r="T106" s="9">
        <v>0.2</v>
      </c>
      <c r="U106" s="9"/>
      <c r="V106" s="9"/>
      <c r="W106" s="8"/>
      <c r="X106" s="8"/>
      <c r="Y106" s="8"/>
      <c r="Z106" s="8"/>
      <c r="AA106" s="8"/>
      <c r="AB106" s="29">
        <v>1</v>
      </c>
    </row>
    <row r="107" spans="1:28" x14ac:dyDescent="0.25">
      <c r="A107" s="33" t="s">
        <v>6</v>
      </c>
      <c r="B107" s="13"/>
      <c r="C107" s="13"/>
      <c r="D107" s="11"/>
      <c r="E107" s="11">
        <v>1</v>
      </c>
      <c r="F107" s="11"/>
      <c r="G107" s="11"/>
      <c r="H107" s="11">
        <f>SUM(H101:H102)</f>
        <v>54</v>
      </c>
      <c r="I107" s="11">
        <f t="shared" ref="I107:M107" si="50">SUM(I101:I102)</f>
        <v>20</v>
      </c>
      <c r="J107" s="11">
        <f t="shared" si="50"/>
        <v>11</v>
      </c>
      <c r="K107" s="11">
        <f t="shared" si="50"/>
        <v>19</v>
      </c>
      <c r="L107" s="11">
        <f t="shared" si="50"/>
        <v>4</v>
      </c>
      <c r="M107" s="11">
        <f t="shared" si="50"/>
        <v>0</v>
      </c>
      <c r="N107" s="11">
        <f t="shared" ref="N107:P107" si="51">SUM(N101:N102)</f>
        <v>10</v>
      </c>
      <c r="O107" s="11">
        <f t="shared" si="51"/>
        <v>0</v>
      </c>
      <c r="P107" s="11">
        <f t="shared" si="51"/>
        <v>0</v>
      </c>
      <c r="Q107" s="43"/>
      <c r="R107" s="43"/>
      <c r="S107" s="43"/>
      <c r="T107" s="12">
        <v>0.14810000000000001</v>
      </c>
      <c r="U107" s="44">
        <v>0</v>
      </c>
      <c r="V107" s="12"/>
      <c r="W107" s="11"/>
      <c r="X107" s="11"/>
      <c r="Y107" s="11">
        <f>SUM(Y101:Y102)</f>
        <v>1</v>
      </c>
      <c r="Z107" s="11">
        <f t="shared" ref="Z107:AA107" si="52">SUM(Z101:Z102)</f>
        <v>0</v>
      </c>
      <c r="AA107" s="11">
        <f t="shared" si="52"/>
        <v>0</v>
      </c>
      <c r="AB107" s="22">
        <f t="shared" ref="AB107" si="53">SUM(AB101:AB102)</f>
        <v>17</v>
      </c>
    </row>
    <row r="108" spans="1:28" x14ac:dyDescent="0.25">
      <c r="A108" s="33" t="s">
        <v>6</v>
      </c>
      <c r="B108" s="13"/>
      <c r="C108" s="13"/>
      <c r="D108" s="11"/>
      <c r="E108" s="11">
        <v>2</v>
      </c>
      <c r="F108" s="11"/>
      <c r="G108" s="11"/>
      <c r="H108" s="11">
        <f>SUM(H103:H104)</f>
        <v>34</v>
      </c>
      <c r="I108" s="11">
        <f t="shared" ref="I108:M108" si="54">SUM(I103:I104)</f>
        <v>16</v>
      </c>
      <c r="J108" s="11">
        <f t="shared" si="54"/>
        <v>18</v>
      </c>
      <c r="K108" s="11">
        <f t="shared" si="54"/>
        <v>0</v>
      </c>
      <c r="L108" s="11">
        <f t="shared" si="54"/>
        <v>0</v>
      </c>
      <c r="M108" s="11">
        <f t="shared" si="54"/>
        <v>0</v>
      </c>
      <c r="N108" s="11">
        <f t="shared" ref="N108:P108" si="55">SUM(N103:N104)</f>
        <v>3</v>
      </c>
      <c r="O108" s="11">
        <f t="shared" si="55"/>
        <v>0</v>
      </c>
      <c r="P108" s="11">
        <f t="shared" si="55"/>
        <v>1</v>
      </c>
      <c r="Q108" s="43"/>
      <c r="R108" s="43"/>
      <c r="S108" s="43"/>
      <c r="T108" s="44">
        <v>0</v>
      </c>
      <c r="U108" s="44">
        <v>0</v>
      </c>
      <c r="V108" s="12"/>
      <c r="W108" s="11"/>
      <c r="X108" s="11"/>
      <c r="Y108" s="11">
        <f>SUM(Y103:Y104)</f>
        <v>0</v>
      </c>
      <c r="Z108" s="11">
        <f t="shared" ref="Z108:AA108" si="56">SUM(Z103:Z104)</f>
        <v>0</v>
      </c>
      <c r="AA108" s="11">
        <f t="shared" si="56"/>
        <v>0</v>
      </c>
      <c r="AB108" s="22">
        <f t="shared" ref="AB108" si="57">SUM(AB103:AB104)</f>
        <v>10</v>
      </c>
    </row>
    <row r="109" spans="1:28" x14ac:dyDescent="0.25">
      <c r="A109" s="33" t="s">
        <v>6</v>
      </c>
      <c r="B109" s="13"/>
      <c r="C109" s="13"/>
      <c r="D109" s="11"/>
      <c r="E109" s="11">
        <v>3</v>
      </c>
      <c r="F109" s="11"/>
      <c r="G109" s="11"/>
      <c r="H109" s="11">
        <f>SUM(H105:H106)</f>
        <v>16</v>
      </c>
      <c r="I109" s="11">
        <f t="shared" ref="I109:M109" si="58">SUM(I105:I106)</f>
        <v>5</v>
      </c>
      <c r="J109" s="11">
        <f t="shared" si="58"/>
        <v>5</v>
      </c>
      <c r="K109" s="11">
        <f t="shared" si="58"/>
        <v>6</v>
      </c>
      <c r="L109" s="11">
        <f t="shared" si="58"/>
        <v>0</v>
      </c>
      <c r="M109" s="11">
        <f t="shared" si="58"/>
        <v>0</v>
      </c>
      <c r="N109" s="11">
        <f t="shared" ref="N109:P109" si="59">SUM(N105:N106)</f>
        <v>0</v>
      </c>
      <c r="O109" s="11">
        <f t="shared" si="59"/>
        <v>0</v>
      </c>
      <c r="P109" s="11">
        <f t="shared" si="59"/>
        <v>0</v>
      </c>
      <c r="Q109" s="43"/>
      <c r="R109" s="43"/>
      <c r="S109" s="43"/>
      <c r="T109" s="12">
        <v>6.25E-2</v>
      </c>
      <c r="U109" s="44">
        <v>0</v>
      </c>
      <c r="V109" s="12"/>
      <c r="W109" s="11"/>
      <c r="X109" s="11"/>
      <c r="Y109" s="11">
        <f>SUM(Y105:Y106)</f>
        <v>0</v>
      </c>
      <c r="Z109" s="11">
        <f t="shared" ref="Z109:AA109" si="60">SUM(Z105:Z106)</f>
        <v>0</v>
      </c>
      <c r="AA109" s="11">
        <f t="shared" si="60"/>
        <v>0</v>
      </c>
      <c r="AB109" s="22">
        <f t="shared" ref="AB109" si="61">SUM(AB105:AB106)</f>
        <v>5</v>
      </c>
    </row>
    <row r="110" spans="1:28" ht="15.75" thickBot="1" x14ac:dyDescent="0.3">
      <c r="A110" s="35" t="s">
        <v>6</v>
      </c>
      <c r="B110" s="24" t="s">
        <v>78</v>
      </c>
      <c r="C110" s="24"/>
      <c r="D110" s="24"/>
      <c r="E110" s="24"/>
      <c r="F110" s="24"/>
      <c r="G110" s="24"/>
      <c r="H110" s="24">
        <f>SUM(H107:H109)</f>
        <v>104</v>
      </c>
      <c r="I110" s="24">
        <f t="shared" ref="I110:M110" si="62">SUM(I107:I109)</f>
        <v>41</v>
      </c>
      <c r="J110" s="24">
        <f t="shared" si="62"/>
        <v>34</v>
      </c>
      <c r="K110" s="24">
        <f t="shared" si="62"/>
        <v>25</v>
      </c>
      <c r="L110" s="24">
        <f t="shared" si="62"/>
        <v>4</v>
      </c>
      <c r="M110" s="24">
        <f t="shared" si="62"/>
        <v>0</v>
      </c>
      <c r="N110" s="24">
        <f t="shared" ref="N110:P110" si="63">SUM(N107:N109)</f>
        <v>13</v>
      </c>
      <c r="O110" s="24">
        <f t="shared" si="63"/>
        <v>0</v>
      </c>
      <c r="P110" s="24">
        <f t="shared" si="63"/>
        <v>1</v>
      </c>
      <c r="Q110" s="46"/>
      <c r="R110" s="46"/>
      <c r="S110" s="46"/>
      <c r="T110" s="25">
        <v>8.6499999999999994E-2</v>
      </c>
      <c r="U110" s="47">
        <v>0</v>
      </c>
      <c r="V110" s="25"/>
      <c r="W110" s="24"/>
      <c r="X110" s="24"/>
      <c r="Y110" s="24">
        <f>SUM(Y107:Y109)</f>
        <v>1</v>
      </c>
      <c r="Z110" s="24">
        <f t="shared" ref="Z110:AB110" si="64">SUM(Z107:Z109)</f>
        <v>0</v>
      </c>
      <c r="AA110" s="24">
        <f t="shared" si="64"/>
        <v>0</v>
      </c>
      <c r="AB110" s="26">
        <f t="shared" si="64"/>
        <v>32</v>
      </c>
    </row>
  </sheetData>
  <mergeCells count="33">
    <mergeCell ref="A100:AB100"/>
    <mergeCell ref="AB2:AB3"/>
    <mergeCell ref="A4:AB4"/>
    <mergeCell ref="C1:C3"/>
    <mergeCell ref="D1:D3"/>
    <mergeCell ref="E1:E3"/>
    <mergeCell ref="F1:F3"/>
    <mergeCell ref="G1:G3"/>
    <mergeCell ref="B1:B3"/>
    <mergeCell ref="A1:A3"/>
    <mergeCell ref="Q2:Q3"/>
    <mergeCell ref="R2:R3"/>
    <mergeCell ref="P2:P3"/>
    <mergeCell ref="H2:H3"/>
    <mergeCell ref="T1:T3"/>
    <mergeCell ref="A62:AB62"/>
    <mergeCell ref="A74:AB74"/>
    <mergeCell ref="A40:AB40"/>
    <mergeCell ref="Y2:Y3"/>
    <mergeCell ref="V1:V3"/>
    <mergeCell ref="W1:W3"/>
    <mergeCell ref="X1:X3"/>
    <mergeCell ref="I2:M2"/>
    <mergeCell ref="N1:P1"/>
    <mergeCell ref="Y1:AA1"/>
    <mergeCell ref="Q1:S1"/>
    <mergeCell ref="I1:M1"/>
    <mergeCell ref="Z2:Z3"/>
    <mergeCell ref="AA2:AA3"/>
    <mergeCell ref="S2:S3"/>
    <mergeCell ref="U1:U3"/>
    <mergeCell ref="N2:N3"/>
    <mergeCell ref="O2:O3"/>
  </mergeCells>
  <pageMargins left="0.11811023622047245" right="0.11811023622047245" top="0.55118110236220474" bottom="0.55118110236220474" header="0.31496062992125984" footer="0.31496062992125984"/>
  <pageSetup paperSize="9" orientation="portrait" r:id="rId1"/>
  <ignoredErrors>
    <ignoredError sqref="H101:H110 I107 H41:H52 H5:H16 H19:H39 H55:H61 H63:H73 H75:H9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D820D-E748-4EF6-9182-71AB68000F1D}">
  <sheetPr>
    <pageSetUpPr fitToPage="1"/>
  </sheetPr>
  <dimension ref="A1:T109"/>
  <sheetViews>
    <sheetView zoomScale="90" zoomScaleNormal="90" workbookViewId="0">
      <pane ySplit="1" topLeftCell="A2" activePane="bottomLeft" state="frozen"/>
      <selection pane="bottomLeft" activeCell="S114" sqref="S114"/>
    </sheetView>
  </sheetViews>
  <sheetFormatPr defaultRowHeight="15" x14ac:dyDescent="0.25"/>
  <cols>
    <col min="2" max="2" width="10.28515625" customWidth="1"/>
    <col min="3" max="3" width="25.140625" customWidth="1"/>
    <col min="4" max="4" width="15.85546875" customWidth="1"/>
    <col min="6" max="6" width="10.28515625" customWidth="1"/>
    <col min="7" max="7" width="13.42578125" customWidth="1"/>
    <col min="8" max="8" width="22" customWidth="1"/>
    <col min="9" max="9" width="13.140625" customWidth="1"/>
    <col min="10" max="10" width="14.28515625" customWidth="1"/>
    <col min="11" max="11" width="20.140625" customWidth="1"/>
    <col min="12" max="12" width="19.85546875" style="68" customWidth="1"/>
    <col min="13" max="13" width="18.140625" hidden="1" customWidth="1"/>
    <col min="14" max="14" width="13.140625" customWidth="1"/>
    <col min="15" max="15" width="1.85546875" hidden="1" customWidth="1"/>
    <col min="16" max="16" width="18" customWidth="1"/>
    <col min="17" max="17" width="18.28515625" customWidth="1"/>
    <col min="18" max="18" width="18" style="2" customWidth="1"/>
    <col min="19" max="19" width="17.42578125" customWidth="1"/>
    <col min="20" max="20" width="18.28515625" hidden="1" customWidth="1"/>
  </cols>
  <sheetData>
    <row r="1" spans="1:20" ht="122.25" customHeight="1" x14ac:dyDescent="0.25">
      <c r="A1" s="156" t="s">
        <v>77</v>
      </c>
      <c r="B1" s="137" t="s">
        <v>12</v>
      </c>
      <c r="C1" s="137" t="s">
        <v>13</v>
      </c>
      <c r="D1" s="137" t="s">
        <v>14</v>
      </c>
      <c r="E1" s="137" t="s">
        <v>15</v>
      </c>
      <c r="F1" s="137" t="s">
        <v>16</v>
      </c>
      <c r="G1" s="137" t="s">
        <v>17</v>
      </c>
      <c r="H1" s="137" t="s">
        <v>40</v>
      </c>
      <c r="I1" s="137" t="s">
        <v>41</v>
      </c>
      <c r="J1" s="137"/>
      <c r="K1" s="55" t="s">
        <v>234</v>
      </c>
      <c r="L1" s="154" t="s">
        <v>44</v>
      </c>
      <c r="M1" s="150" t="s">
        <v>45</v>
      </c>
      <c r="N1" s="150" t="s">
        <v>84</v>
      </c>
      <c r="O1" s="62" t="s">
        <v>46</v>
      </c>
      <c r="P1" s="150" t="s">
        <v>85</v>
      </c>
      <c r="Q1" s="150" t="s">
        <v>47</v>
      </c>
      <c r="R1" s="152" t="s">
        <v>48</v>
      </c>
      <c r="S1" s="114" t="s">
        <v>49</v>
      </c>
      <c r="T1" s="1" t="s">
        <v>50</v>
      </c>
    </row>
    <row r="2" spans="1:20" ht="15.75" thickBot="1" x14ac:dyDescent="0.3">
      <c r="A2" s="157"/>
      <c r="B2" s="132"/>
      <c r="C2" s="132"/>
      <c r="D2" s="132"/>
      <c r="E2" s="132"/>
      <c r="F2" s="132"/>
      <c r="G2" s="132"/>
      <c r="H2" s="132"/>
      <c r="I2" s="61" t="s">
        <v>42</v>
      </c>
      <c r="J2" s="61" t="s">
        <v>43</v>
      </c>
      <c r="K2" s="61"/>
      <c r="L2" s="155"/>
      <c r="M2" s="151"/>
      <c r="N2" s="151"/>
      <c r="O2" s="63"/>
      <c r="P2" s="151"/>
      <c r="Q2" s="151"/>
      <c r="R2" s="153"/>
      <c r="S2" s="94"/>
      <c r="T2" s="3"/>
    </row>
    <row r="3" spans="1:20" ht="15.75" thickBot="1" x14ac:dyDescent="0.3">
      <c r="A3" s="118" t="s">
        <v>236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</row>
    <row r="4" spans="1:20" x14ac:dyDescent="0.25">
      <c r="A4" s="15" t="s">
        <v>86</v>
      </c>
      <c r="B4" s="16">
        <v>104137</v>
      </c>
      <c r="C4" s="16" t="s">
        <v>87</v>
      </c>
      <c r="D4" s="16" t="s">
        <v>88</v>
      </c>
      <c r="E4" s="16" t="s">
        <v>11</v>
      </c>
      <c r="F4" s="16" t="s">
        <v>9</v>
      </c>
      <c r="G4" s="16" t="s">
        <v>89</v>
      </c>
      <c r="H4" s="16" t="s">
        <v>129</v>
      </c>
      <c r="I4" s="16">
        <v>1.57</v>
      </c>
      <c r="J4" s="16">
        <v>2</v>
      </c>
      <c r="K4" s="16"/>
      <c r="L4" s="64">
        <f>2/94</f>
        <v>2.1276595744680851E-2</v>
      </c>
      <c r="M4" s="16"/>
      <c r="N4" s="16"/>
      <c r="O4" s="16"/>
      <c r="P4" s="16"/>
      <c r="Q4" s="16"/>
      <c r="R4" s="17"/>
      <c r="S4" s="28"/>
    </row>
    <row r="5" spans="1:20" ht="30" x14ac:dyDescent="0.25">
      <c r="A5" s="19" t="s">
        <v>86</v>
      </c>
      <c r="B5" s="8">
        <v>183909</v>
      </c>
      <c r="C5" s="10" t="s">
        <v>90</v>
      </c>
      <c r="D5" s="8" t="s">
        <v>91</v>
      </c>
      <c r="E5" s="8" t="s">
        <v>11</v>
      </c>
      <c r="F5" s="8" t="s">
        <v>9</v>
      </c>
      <c r="G5" s="8" t="s">
        <v>89</v>
      </c>
      <c r="H5" s="54" t="s">
        <v>132</v>
      </c>
      <c r="I5" s="8">
        <v>1</v>
      </c>
      <c r="J5" s="8">
        <v>1</v>
      </c>
      <c r="K5" s="8"/>
      <c r="L5" s="65"/>
      <c r="M5" s="8"/>
      <c r="N5" s="8"/>
      <c r="O5" s="8"/>
      <c r="P5" s="8"/>
      <c r="Q5" s="8"/>
      <c r="R5" s="9"/>
      <c r="S5" s="29"/>
    </row>
    <row r="6" spans="1:20" ht="30" x14ac:dyDescent="0.25">
      <c r="A6" s="19" t="s">
        <v>86</v>
      </c>
      <c r="B6" s="8">
        <v>183906</v>
      </c>
      <c r="C6" s="10" t="s">
        <v>90</v>
      </c>
      <c r="D6" s="8" t="s">
        <v>91</v>
      </c>
      <c r="E6" s="8" t="s">
        <v>11</v>
      </c>
      <c r="F6" s="8" t="s">
        <v>8</v>
      </c>
      <c r="G6" s="8" t="s">
        <v>89</v>
      </c>
      <c r="H6" s="8" t="s">
        <v>143</v>
      </c>
      <c r="I6" s="8">
        <v>0</v>
      </c>
      <c r="J6" s="8">
        <v>0</v>
      </c>
      <c r="K6" s="8"/>
      <c r="L6" s="65"/>
      <c r="M6" s="8"/>
      <c r="N6" s="8"/>
      <c r="O6" s="8"/>
      <c r="P6" s="8"/>
      <c r="Q6" s="8"/>
      <c r="R6" s="9"/>
      <c r="S6" s="29"/>
    </row>
    <row r="7" spans="1:20" x14ac:dyDescent="0.25">
      <c r="A7" s="19" t="s">
        <v>86</v>
      </c>
      <c r="B7" s="8">
        <v>100945</v>
      </c>
      <c r="C7" s="10" t="s">
        <v>92</v>
      </c>
      <c r="D7" s="8" t="s">
        <v>91</v>
      </c>
      <c r="E7" s="8" t="s">
        <v>11</v>
      </c>
      <c r="F7" s="8" t="s">
        <v>9</v>
      </c>
      <c r="G7" s="8" t="s">
        <v>89</v>
      </c>
      <c r="H7" s="8" t="s">
        <v>130</v>
      </c>
      <c r="I7" s="8">
        <v>2</v>
      </c>
      <c r="J7" s="8">
        <v>4</v>
      </c>
      <c r="K7" s="8"/>
      <c r="L7" s="65"/>
      <c r="M7" s="8"/>
      <c r="N7" s="8"/>
      <c r="O7" s="8"/>
      <c r="P7" s="8"/>
      <c r="Q7" s="8"/>
      <c r="R7" s="9"/>
      <c r="S7" s="29"/>
    </row>
    <row r="8" spans="1:20" x14ac:dyDescent="0.25">
      <c r="A8" s="19" t="s">
        <v>86</v>
      </c>
      <c r="B8" s="8">
        <v>100946</v>
      </c>
      <c r="C8" s="10" t="s">
        <v>92</v>
      </c>
      <c r="D8" s="8" t="s">
        <v>91</v>
      </c>
      <c r="E8" s="8" t="s">
        <v>11</v>
      </c>
      <c r="F8" s="8" t="s">
        <v>8</v>
      </c>
      <c r="G8" s="8" t="s">
        <v>89</v>
      </c>
      <c r="H8" s="8" t="s">
        <v>131</v>
      </c>
      <c r="I8" s="8">
        <v>2</v>
      </c>
      <c r="J8" s="8">
        <v>4</v>
      </c>
      <c r="K8" s="8"/>
      <c r="L8" s="65"/>
      <c r="M8" s="8"/>
      <c r="N8" s="8"/>
      <c r="O8" s="8"/>
      <c r="P8" s="8"/>
      <c r="Q8" s="8"/>
      <c r="R8" s="9"/>
      <c r="S8" s="29"/>
    </row>
    <row r="9" spans="1:20" ht="60" x14ac:dyDescent="0.25">
      <c r="A9" s="19" t="s">
        <v>86</v>
      </c>
      <c r="B9" s="8">
        <v>104134</v>
      </c>
      <c r="C9" s="10" t="s">
        <v>93</v>
      </c>
      <c r="D9" s="10" t="s">
        <v>94</v>
      </c>
      <c r="E9" s="8" t="s">
        <v>11</v>
      </c>
      <c r="F9" s="8" t="s">
        <v>9</v>
      </c>
      <c r="G9" s="8" t="s">
        <v>89</v>
      </c>
      <c r="H9" s="8" t="s">
        <v>133</v>
      </c>
      <c r="I9" s="8">
        <v>2.21</v>
      </c>
      <c r="J9" s="8">
        <v>6</v>
      </c>
      <c r="K9" s="8"/>
      <c r="L9" s="65">
        <f>1/88</f>
        <v>1.1363636363636364E-2</v>
      </c>
      <c r="M9" s="8"/>
      <c r="N9" s="8"/>
      <c r="O9" s="8"/>
      <c r="P9" s="8"/>
      <c r="Q9" s="8"/>
      <c r="R9" s="9"/>
      <c r="S9" s="29"/>
    </row>
    <row r="10" spans="1:20" ht="60" x14ac:dyDescent="0.25">
      <c r="A10" s="19" t="s">
        <v>86</v>
      </c>
      <c r="B10" s="8">
        <v>104133</v>
      </c>
      <c r="C10" s="10" t="s">
        <v>93</v>
      </c>
      <c r="D10" s="10" t="s">
        <v>94</v>
      </c>
      <c r="E10" s="8" t="s">
        <v>11</v>
      </c>
      <c r="F10" s="8" t="s">
        <v>8</v>
      </c>
      <c r="G10" s="8" t="s">
        <v>89</v>
      </c>
      <c r="H10" s="8" t="s">
        <v>134</v>
      </c>
      <c r="I10" s="8">
        <v>1.33</v>
      </c>
      <c r="J10" s="8">
        <v>2</v>
      </c>
      <c r="K10" s="8"/>
      <c r="L10" s="65"/>
      <c r="M10" s="8"/>
      <c r="N10" s="8"/>
      <c r="O10" s="8"/>
      <c r="P10" s="8"/>
      <c r="Q10" s="8"/>
      <c r="R10" s="9"/>
      <c r="S10" s="29"/>
    </row>
    <row r="11" spans="1:20" ht="30" x14ac:dyDescent="0.25">
      <c r="A11" s="19" t="s">
        <v>86</v>
      </c>
      <c r="B11" s="8">
        <v>100953</v>
      </c>
      <c r="C11" s="10" t="s">
        <v>95</v>
      </c>
      <c r="D11" s="10" t="s">
        <v>96</v>
      </c>
      <c r="E11" s="8" t="s">
        <v>11</v>
      </c>
      <c r="F11" s="8" t="s">
        <v>9</v>
      </c>
      <c r="G11" s="8" t="s">
        <v>89</v>
      </c>
      <c r="H11" s="8" t="s">
        <v>135</v>
      </c>
      <c r="I11" s="8">
        <v>2.2200000000000002</v>
      </c>
      <c r="J11" s="8">
        <v>6</v>
      </c>
      <c r="K11" s="8"/>
      <c r="L11" s="65"/>
      <c r="M11" s="8"/>
      <c r="N11" s="8"/>
      <c r="O11" s="8"/>
      <c r="P11" s="8"/>
      <c r="Q11" s="8"/>
      <c r="R11" s="9"/>
      <c r="S11" s="29"/>
    </row>
    <row r="12" spans="1:20" ht="30" x14ac:dyDescent="0.25">
      <c r="A12" s="19" t="s">
        <v>86</v>
      </c>
      <c r="B12" s="8">
        <v>100954</v>
      </c>
      <c r="C12" s="10" t="s">
        <v>95</v>
      </c>
      <c r="D12" s="10" t="s">
        <v>96</v>
      </c>
      <c r="E12" s="8" t="s">
        <v>11</v>
      </c>
      <c r="F12" s="8" t="s">
        <v>8</v>
      </c>
      <c r="G12" s="8" t="s">
        <v>89</v>
      </c>
      <c r="H12" s="8" t="s">
        <v>136</v>
      </c>
      <c r="I12" s="8">
        <v>1.1299999999999999</v>
      </c>
      <c r="J12" s="8">
        <v>2</v>
      </c>
      <c r="K12" s="8"/>
      <c r="L12" s="65"/>
      <c r="M12" s="8"/>
      <c r="N12" s="8"/>
      <c r="O12" s="8"/>
      <c r="P12" s="8"/>
      <c r="Q12" s="8"/>
      <c r="R12" s="9"/>
      <c r="S12" s="29"/>
    </row>
    <row r="13" spans="1:20" ht="30" x14ac:dyDescent="0.25">
      <c r="A13" s="19" t="s">
        <v>86</v>
      </c>
      <c r="B13" s="8">
        <v>104123</v>
      </c>
      <c r="C13" s="10" t="s">
        <v>97</v>
      </c>
      <c r="D13" s="8" t="s">
        <v>91</v>
      </c>
      <c r="E13" s="8" t="s">
        <v>11</v>
      </c>
      <c r="F13" s="8" t="s">
        <v>9</v>
      </c>
      <c r="G13" s="8" t="s">
        <v>89</v>
      </c>
      <c r="H13" s="8" t="s">
        <v>137</v>
      </c>
      <c r="I13" s="8">
        <v>1.44</v>
      </c>
      <c r="J13" s="8">
        <v>3</v>
      </c>
      <c r="K13" s="8"/>
      <c r="L13" s="65"/>
      <c r="M13" s="8"/>
      <c r="N13" s="8"/>
      <c r="O13" s="8"/>
      <c r="P13" s="8"/>
      <c r="Q13" s="8"/>
      <c r="R13" s="9"/>
      <c r="S13" s="29"/>
    </row>
    <row r="14" spans="1:20" ht="30" x14ac:dyDescent="0.25">
      <c r="A14" s="19" t="s">
        <v>86</v>
      </c>
      <c r="B14" s="8">
        <v>104122</v>
      </c>
      <c r="C14" s="10" t="s">
        <v>97</v>
      </c>
      <c r="D14" s="8" t="s">
        <v>91</v>
      </c>
      <c r="E14" s="8" t="s">
        <v>11</v>
      </c>
      <c r="F14" s="8" t="s">
        <v>8</v>
      </c>
      <c r="G14" s="8" t="s">
        <v>89</v>
      </c>
      <c r="H14" s="8" t="s">
        <v>138</v>
      </c>
      <c r="I14" s="8">
        <v>1.6</v>
      </c>
      <c r="J14" s="8">
        <v>3</v>
      </c>
      <c r="K14" s="8"/>
      <c r="L14" s="65"/>
      <c r="M14" s="8"/>
      <c r="N14" s="8"/>
      <c r="O14" s="8"/>
      <c r="P14" s="8"/>
      <c r="Q14" s="8"/>
      <c r="R14" s="9"/>
      <c r="S14" s="29"/>
    </row>
    <row r="15" spans="1:20" x14ac:dyDescent="0.25">
      <c r="A15" s="19" t="s">
        <v>86</v>
      </c>
      <c r="B15" s="8">
        <v>104136</v>
      </c>
      <c r="C15" s="8" t="s">
        <v>87</v>
      </c>
      <c r="D15" s="8" t="s">
        <v>88</v>
      </c>
      <c r="E15" s="8" t="s">
        <v>10</v>
      </c>
      <c r="F15" s="8" t="s">
        <v>9</v>
      </c>
      <c r="G15" s="8" t="s">
        <v>89</v>
      </c>
      <c r="H15" s="8" t="s">
        <v>140</v>
      </c>
      <c r="I15" s="8">
        <v>1.5</v>
      </c>
      <c r="J15" s="8">
        <v>2</v>
      </c>
      <c r="K15" s="8"/>
      <c r="L15" s="65">
        <f>2/16</f>
        <v>0.125</v>
      </c>
      <c r="M15" s="8"/>
      <c r="N15" s="8"/>
      <c r="O15" s="8"/>
      <c r="P15" s="8"/>
      <c r="Q15" s="8"/>
      <c r="R15" s="9"/>
      <c r="S15" s="29"/>
    </row>
    <row r="16" spans="1:20" x14ac:dyDescent="0.25">
      <c r="A16" s="19" t="s">
        <v>86</v>
      </c>
      <c r="B16" s="8">
        <v>16261</v>
      </c>
      <c r="C16" s="10" t="s">
        <v>98</v>
      </c>
      <c r="D16" s="8" t="s">
        <v>91</v>
      </c>
      <c r="E16" s="8" t="s">
        <v>10</v>
      </c>
      <c r="F16" s="8" t="s">
        <v>9</v>
      </c>
      <c r="G16" s="8" t="s">
        <v>89</v>
      </c>
      <c r="H16" s="54" t="s">
        <v>139</v>
      </c>
      <c r="I16" s="8">
        <v>1.33</v>
      </c>
      <c r="J16" s="8">
        <v>2</v>
      </c>
      <c r="K16" s="8"/>
      <c r="L16" s="65"/>
      <c r="M16" s="8"/>
      <c r="N16" s="8"/>
      <c r="O16" s="8"/>
      <c r="P16" s="8"/>
      <c r="Q16" s="8"/>
      <c r="R16" s="9"/>
      <c r="S16" s="29"/>
    </row>
    <row r="17" spans="1:19" x14ac:dyDescent="0.25">
      <c r="A17" s="19" t="s">
        <v>86</v>
      </c>
      <c r="B17" s="8">
        <v>104116</v>
      </c>
      <c r="C17" s="10" t="s">
        <v>98</v>
      </c>
      <c r="D17" s="8" t="s">
        <v>91</v>
      </c>
      <c r="E17" s="8" t="s">
        <v>10</v>
      </c>
      <c r="F17" s="8" t="s">
        <v>8</v>
      </c>
      <c r="G17" s="8" t="s">
        <v>89</v>
      </c>
      <c r="H17" s="8" t="s">
        <v>144</v>
      </c>
      <c r="I17" s="8">
        <v>0</v>
      </c>
      <c r="J17" s="8">
        <v>0</v>
      </c>
      <c r="K17" s="8"/>
      <c r="L17" s="65"/>
      <c r="M17" s="8"/>
      <c r="N17" s="8"/>
      <c r="O17" s="8"/>
      <c r="P17" s="8"/>
      <c r="Q17" s="8"/>
      <c r="R17" s="9"/>
      <c r="S17" s="29"/>
    </row>
    <row r="18" spans="1:19" x14ac:dyDescent="0.25">
      <c r="A18" s="19" t="s">
        <v>86</v>
      </c>
      <c r="B18" s="8">
        <v>104119</v>
      </c>
      <c r="C18" s="10" t="s">
        <v>92</v>
      </c>
      <c r="D18" s="8" t="s">
        <v>91</v>
      </c>
      <c r="E18" s="8" t="s">
        <v>10</v>
      </c>
      <c r="F18" s="8" t="s">
        <v>9</v>
      </c>
      <c r="G18" s="8" t="s">
        <v>89</v>
      </c>
      <c r="H18" s="8" t="s">
        <v>141</v>
      </c>
      <c r="I18" s="8">
        <v>2.33</v>
      </c>
      <c r="J18" s="8">
        <v>4</v>
      </c>
      <c r="K18" s="8"/>
      <c r="L18" s="65"/>
      <c r="M18" s="8"/>
      <c r="N18" s="8"/>
      <c r="O18" s="8"/>
      <c r="P18" s="8"/>
      <c r="Q18" s="8"/>
      <c r="R18" s="9"/>
      <c r="S18" s="29"/>
    </row>
    <row r="19" spans="1:19" x14ac:dyDescent="0.25">
      <c r="A19" s="19" t="s">
        <v>86</v>
      </c>
      <c r="B19" s="8">
        <v>104118</v>
      </c>
      <c r="C19" s="10" t="s">
        <v>92</v>
      </c>
      <c r="D19" s="8" t="s">
        <v>91</v>
      </c>
      <c r="E19" s="8" t="s">
        <v>10</v>
      </c>
      <c r="F19" s="8" t="s">
        <v>8</v>
      </c>
      <c r="G19" s="8" t="s">
        <v>89</v>
      </c>
      <c r="H19" s="54" t="s">
        <v>142</v>
      </c>
      <c r="I19" s="8">
        <v>1.33</v>
      </c>
      <c r="J19" s="8">
        <v>2</v>
      </c>
      <c r="K19" s="8"/>
      <c r="L19" s="65"/>
      <c r="M19" s="8"/>
      <c r="N19" s="8"/>
      <c r="O19" s="8"/>
      <c r="P19" s="8"/>
      <c r="Q19" s="8"/>
      <c r="R19" s="9"/>
      <c r="S19" s="29"/>
    </row>
    <row r="20" spans="1:19" ht="60" x14ac:dyDescent="0.25">
      <c r="A20" s="19" t="s">
        <v>86</v>
      </c>
      <c r="B20" s="8">
        <v>104132</v>
      </c>
      <c r="C20" s="10" t="s">
        <v>93</v>
      </c>
      <c r="D20" s="10" t="s">
        <v>94</v>
      </c>
      <c r="E20" s="8" t="s">
        <v>10</v>
      </c>
      <c r="F20" s="8" t="s">
        <v>9</v>
      </c>
      <c r="G20" s="8" t="s">
        <v>89</v>
      </c>
      <c r="H20" s="8" t="s">
        <v>145</v>
      </c>
      <c r="I20" s="8">
        <v>2.58</v>
      </c>
      <c r="J20" s="8">
        <v>6</v>
      </c>
      <c r="K20" s="8"/>
      <c r="L20" s="65"/>
      <c r="M20" s="8"/>
      <c r="N20" s="8"/>
      <c r="O20" s="8"/>
      <c r="P20" s="8"/>
      <c r="Q20" s="8"/>
      <c r="R20" s="9"/>
      <c r="S20" s="29"/>
    </row>
    <row r="21" spans="1:19" ht="60" x14ac:dyDescent="0.25">
      <c r="A21" s="19" t="s">
        <v>86</v>
      </c>
      <c r="B21" s="8">
        <v>104131</v>
      </c>
      <c r="C21" s="10" t="s">
        <v>93</v>
      </c>
      <c r="D21" s="10" t="s">
        <v>94</v>
      </c>
      <c r="E21" s="8" t="s">
        <v>10</v>
      </c>
      <c r="F21" s="8" t="s">
        <v>8</v>
      </c>
      <c r="G21" s="8" t="s">
        <v>89</v>
      </c>
      <c r="H21" s="8" t="s">
        <v>146</v>
      </c>
      <c r="I21" s="8">
        <v>2</v>
      </c>
      <c r="J21" s="8">
        <v>2</v>
      </c>
      <c r="K21" s="8"/>
      <c r="L21" s="65"/>
      <c r="M21" s="8"/>
      <c r="N21" s="8"/>
      <c r="O21" s="8"/>
      <c r="P21" s="8"/>
      <c r="Q21" s="8"/>
      <c r="R21" s="9"/>
      <c r="S21" s="29"/>
    </row>
    <row r="22" spans="1:19" ht="30" x14ac:dyDescent="0.25">
      <c r="A22" s="19" t="s">
        <v>86</v>
      </c>
      <c r="B22" s="8">
        <v>100955</v>
      </c>
      <c r="C22" s="10" t="s">
        <v>95</v>
      </c>
      <c r="D22" s="10" t="s">
        <v>96</v>
      </c>
      <c r="E22" s="8" t="s">
        <v>10</v>
      </c>
      <c r="F22" s="8" t="s">
        <v>9</v>
      </c>
      <c r="G22" s="8" t="s">
        <v>89</v>
      </c>
      <c r="H22" s="8" t="s">
        <v>147</v>
      </c>
      <c r="I22" s="8">
        <v>2.63</v>
      </c>
      <c r="J22" s="8">
        <v>6</v>
      </c>
      <c r="K22" s="8"/>
      <c r="L22" s="65"/>
      <c r="M22" s="8"/>
      <c r="N22" s="8"/>
      <c r="O22" s="8"/>
      <c r="P22" s="8"/>
      <c r="Q22" s="8"/>
      <c r="R22" s="9"/>
      <c r="S22" s="29"/>
    </row>
    <row r="23" spans="1:19" ht="30" x14ac:dyDescent="0.25">
      <c r="A23" s="19" t="s">
        <v>86</v>
      </c>
      <c r="B23" s="8">
        <v>100956</v>
      </c>
      <c r="C23" s="10" t="s">
        <v>95</v>
      </c>
      <c r="D23" s="10" t="s">
        <v>96</v>
      </c>
      <c r="E23" s="8" t="s">
        <v>10</v>
      </c>
      <c r="F23" s="8" t="s">
        <v>8</v>
      </c>
      <c r="G23" s="8" t="s">
        <v>89</v>
      </c>
      <c r="H23" s="8" t="s">
        <v>148</v>
      </c>
      <c r="I23" s="8">
        <v>1.1299999999999999</v>
      </c>
      <c r="J23" s="8">
        <v>2</v>
      </c>
      <c r="K23" s="8"/>
      <c r="L23" s="65"/>
      <c r="M23" s="8"/>
      <c r="N23" s="8"/>
      <c r="O23" s="8"/>
      <c r="P23" s="8"/>
      <c r="Q23" s="8"/>
      <c r="R23" s="9"/>
      <c r="S23" s="29"/>
    </row>
    <row r="24" spans="1:19" ht="30" x14ac:dyDescent="0.25">
      <c r="A24" s="19" t="s">
        <v>86</v>
      </c>
      <c r="B24" s="8">
        <v>104121</v>
      </c>
      <c r="C24" s="10" t="s">
        <v>97</v>
      </c>
      <c r="D24" s="8" t="s">
        <v>91</v>
      </c>
      <c r="E24" s="8" t="s">
        <v>10</v>
      </c>
      <c r="F24" s="8" t="s">
        <v>9</v>
      </c>
      <c r="G24" s="8" t="s">
        <v>89</v>
      </c>
      <c r="H24" s="8" t="s">
        <v>149</v>
      </c>
      <c r="I24" s="8">
        <v>1.25</v>
      </c>
      <c r="J24" s="8">
        <v>2</v>
      </c>
      <c r="K24" s="8"/>
      <c r="L24" s="65"/>
      <c r="M24" s="8"/>
      <c r="N24" s="8"/>
      <c r="O24" s="8"/>
      <c r="P24" s="8"/>
      <c r="Q24" s="8"/>
      <c r="R24" s="9"/>
      <c r="S24" s="29"/>
    </row>
    <row r="25" spans="1:19" ht="30" x14ac:dyDescent="0.25">
      <c r="A25" s="19" t="s">
        <v>86</v>
      </c>
      <c r="B25" s="8">
        <v>104120</v>
      </c>
      <c r="C25" s="10" t="s">
        <v>97</v>
      </c>
      <c r="D25" s="8" t="s">
        <v>91</v>
      </c>
      <c r="E25" s="8" t="s">
        <v>10</v>
      </c>
      <c r="F25" s="8" t="s">
        <v>8</v>
      </c>
      <c r="G25" s="8" t="s">
        <v>89</v>
      </c>
      <c r="H25" s="54" t="s">
        <v>150</v>
      </c>
      <c r="I25" s="8">
        <v>0</v>
      </c>
      <c r="J25" s="8">
        <v>0</v>
      </c>
      <c r="K25" s="8"/>
      <c r="L25" s="65"/>
      <c r="M25" s="8"/>
      <c r="N25" s="8"/>
      <c r="O25" s="8"/>
      <c r="P25" s="8"/>
      <c r="Q25" s="8"/>
      <c r="R25" s="9"/>
      <c r="S25" s="29"/>
    </row>
    <row r="26" spans="1:19" x14ac:dyDescent="0.25">
      <c r="A26" s="19" t="s">
        <v>86</v>
      </c>
      <c r="B26" s="8">
        <v>175416</v>
      </c>
      <c r="C26" s="10" t="s">
        <v>99</v>
      </c>
      <c r="D26" s="8" t="s">
        <v>88</v>
      </c>
      <c r="E26" s="8" t="s">
        <v>7</v>
      </c>
      <c r="F26" s="8" t="s">
        <v>9</v>
      </c>
      <c r="G26" s="8" t="s">
        <v>89</v>
      </c>
      <c r="H26" s="54" t="s">
        <v>151</v>
      </c>
      <c r="I26" s="8">
        <v>2</v>
      </c>
      <c r="J26" s="8">
        <v>3</v>
      </c>
      <c r="K26" s="8"/>
      <c r="L26" s="65"/>
      <c r="M26" s="8"/>
      <c r="N26" s="8"/>
      <c r="O26" s="8"/>
      <c r="P26" s="8"/>
      <c r="Q26" s="8"/>
      <c r="R26" s="9"/>
      <c r="S26" s="29"/>
    </row>
    <row r="27" spans="1:19" x14ac:dyDescent="0.25">
      <c r="A27" s="19" t="s">
        <v>86</v>
      </c>
      <c r="B27" s="8">
        <v>175417</v>
      </c>
      <c r="C27" s="10" t="s">
        <v>99</v>
      </c>
      <c r="D27" s="8" t="s">
        <v>88</v>
      </c>
      <c r="E27" s="8" t="s">
        <v>7</v>
      </c>
      <c r="F27" s="8" t="s">
        <v>8</v>
      </c>
      <c r="G27" s="8" t="s">
        <v>89</v>
      </c>
      <c r="H27" s="54" t="s">
        <v>152</v>
      </c>
      <c r="I27" s="8">
        <v>2</v>
      </c>
      <c r="J27" s="8">
        <v>2</v>
      </c>
      <c r="K27" s="8"/>
      <c r="L27" s="65"/>
      <c r="M27" s="8"/>
      <c r="N27" s="8"/>
      <c r="O27" s="8"/>
      <c r="P27" s="8"/>
      <c r="Q27" s="8"/>
      <c r="R27" s="9"/>
      <c r="S27" s="29"/>
    </row>
    <row r="28" spans="1:19" ht="30" x14ac:dyDescent="0.25">
      <c r="A28" s="19" t="s">
        <v>86</v>
      </c>
      <c r="B28" s="8">
        <v>183775</v>
      </c>
      <c r="C28" s="10" t="s">
        <v>95</v>
      </c>
      <c r="D28" s="10" t="s">
        <v>96</v>
      </c>
      <c r="E28" s="8" t="s">
        <v>7</v>
      </c>
      <c r="F28" s="8" t="s">
        <v>9</v>
      </c>
      <c r="G28" s="8" t="s">
        <v>100</v>
      </c>
      <c r="H28" s="54" t="s">
        <v>153</v>
      </c>
      <c r="I28" s="8">
        <v>0</v>
      </c>
      <c r="J28" s="8">
        <v>0</v>
      </c>
      <c r="K28" s="8"/>
      <c r="L28" s="65"/>
      <c r="M28" s="8"/>
      <c r="N28" s="8"/>
      <c r="O28" s="8"/>
      <c r="P28" s="8"/>
      <c r="Q28" s="8"/>
      <c r="R28" s="9"/>
      <c r="S28" s="29"/>
    </row>
    <row r="29" spans="1:19" ht="30" x14ac:dyDescent="0.25">
      <c r="A29" s="19" t="s">
        <v>86</v>
      </c>
      <c r="B29" s="8">
        <v>183773</v>
      </c>
      <c r="C29" s="10" t="s">
        <v>95</v>
      </c>
      <c r="D29" s="10" t="s">
        <v>96</v>
      </c>
      <c r="E29" s="8" t="s">
        <v>7</v>
      </c>
      <c r="F29" s="8" t="s">
        <v>8</v>
      </c>
      <c r="G29" s="8" t="s">
        <v>100</v>
      </c>
      <c r="H29" s="54" t="s">
        <v>153</v>
      </c>
      <c r="I29" s="8">
        <v>0</v>
      </c>
      <c r="J29" s="8">
        <v>0</v>
      </c>
      <c r="K29" s="8"/>
      <c r="L29" s="65"/>
      <c r="M29" s="8"/>
      <c r="N29" s="8"/>
      <c r="O29" s="8"/>
      <c r="P29" s="8"/>
      <c r="Q29" s="8"/>
      <c r="R29" s="9"/>
      <c r="S29" s="29"/>
    </row>
    <row r="30" spans="1:19" ht="30" x14ac:dyDescent="0.25">
      <c r="A30" s="19" t="s">
        <v>86</v>
      </c>
      <c r="B30" s="8">
        <v>183776</v>
      </c>
      <c r="C30" s="10" t="s">
        <v>95</v>
      </c>
      <c r="D30" s="10" t="s">
        <v>96</v>
      </c>
      <c r="E30" s="8" t="s">
        <v>7</v>
      </c>
      <c r="F30" s="8" t="s">
        <v>9</v>
      </c>
      <c r="G30" s="8" t="s">
        <v>89</v>
      </c>
      <c r="H30" s="54" t="s">
        <v>154</v>
      </c>
      <c r="I30" s="8">
        <v>1.5</v>
      </c>
      <c r="J30" s="8">
        <v>2</v>
      </c>
      <c r="K30" s="8"/>
      <c r="L30" s="65">
        <f>1/3</f>
        <v>0.33333333333333331</v>
      </c>
      <c r="M30" s="8"/>
      <c r="N30" s="8"/>
      <c r="O30" s="8"/>
      <c r="P30" s="8"/>
      <c r="Q30" s="8"/>
      <c r="R30" s="9"/>
      <c r="S30" s="29"/>
    </row>
    <row r="31" spans="1:19" ht="30" x14ac:dyDescent="0.25">
      <c r="A31" s="19" t="s">
        <v>86</v>
      </c>
      <c r="B31" s="8">
        <v>183796</v>
      </c>
      <c r="C31" s="10" t="s">
        <v>95</v>
      </c>
      <c r="D31" s="10" t="s">
        <v>96</v>
      </c>
      <c r="E31" s="8" t="s">
        <v>7</v>
      </c>
      <c r="F31" s="8" t="s">
        <v>8</v>
      </c>
      <c r="G31" s="8" t="s">
        <v>89</v>
      </c>
      <c r="H31" s="54" t="s">
        <v>155</v>
      </c>
      <c r="I31" s="8">
        <v>1.33</v>
      </c>
      <c r="J31" s="8">
        <v>2</v>
      </c>
      <c r="K31" s="8"/>
      <c r="L31" s="65">
        <f>1/4</f>
        <v>0.25</v>
      </c>
      <c r="M31" s="8"/>
      <c r="N31" s="8"/>
      <c r="O31" s="8"/>
      <c r="P31" s="8"/>
      <c r="Q31" s="8"/>
      <c r="R31" s="9"/>
      <c r="S31" s="29"/>
    </row>
    <row r="32" spans="1:19" ht="30" x14ac:dyDescent="0.25">
      <c r="A32" s="19" t="s">
        <v>86</v>
      </c>
      <c r="B32" s="8">
        <v>12714</v>
      </c>
      <c r="C32" s="10" t="s">
        <v>101</v>
      </c>
      <c r="D32" s="8" t="s">
        <v>91</v>
      </c>
      <c r="E32" s="8" t="s">
        <v>7</v>
      </c>
      <c r="F32" s="8" t="s">
        <v>9</v>
      </c>
      <c r="G32" s="8" t="s">
        <v>89</v>
      </c>
      <c r="H32" s="54" t="s">
        <v>156</v>
      </c>
      <c r="I32" s="8">
        <v>1.1299999999999999</v>
      </c>
      <c r="J32" s="8">
        <v>2</v>
      </c>
      <c r="K32" s="8"/>
      <c r="L32" s="65"/>
      <c r="M32" s="8"/>
      <c r="N32" s="8"/>
      <c r="O32" s="8"/>
      <c r="P32" s="8"/>
      <c r="Q32" s="8"/>
      <c r="R32" s="9"/>
      <c r="S32" s="29"/>
    </row>
    <row r="33" spans="1:20" ht="30" x14ac:dyDescent="0.25">
      <c r="A33" s="19" t="s">
        <v>86</v>
      </c>
      <c r="B33" s="8">
        <v>104109</v>
      </c>
      <c r="C33" s="10" t="s">
        <v>101</v>
      </c>
      <c r="D33" s="8" t="s">
        <v>91</v>
      </c>
      <c r="E33" s="8" t="s">
        <v>7</v>
      </c>
      <c r="F33" s="8" t="s">
        <v>8</v>
      </c>
      <c r="G33" s="8" t="s">
        <v>89</v>
      </c>
      <c r="H33" s="54" t="s">
        <v>157</v>
      </c>
      <c r="I33" s="8">
        <v>1</v>
      </c>
      <c r="J33" s="8">
        <v>1</v>
      </c>
      <c r="K33" s="8"/>
      <c r="L33" s="65"/>
      <c r="M33" s="8"/>
      <c r="N33" s="8"/>
      <c r="O33" s="8"/>
      <c r="P33" s="8"/>
      <c r="Q33" s="8"/>
      <c r="R33" s="9"/>
      <c r="S33" s="29"/>
    </row>
    <row r="34" spans="1:20" x14ac:dyDescent="0.25">
      <c r="A34" s="21" t="s">
        <v>86</v>
      </c>
      <c r="B34" s="11"/>
      <c r="C34" s="11"/>
      <c r="D34" s="11"/>
      <c r="E34" s="11" t="s">
        <v>11</v>
      </c>
      <c r="F34" s="11"/>
      <c r="G34" s="11"/>
      <c r="H34" s="11"/>
      <c r="I34" s="11"/>
      <c r="J34" s="11"/>
      <c r="K34" s="11"/>
      <c r="L34" s="66">
        <f>3/611</f>
        <v>4.9099836333878887E-3</v>
      </c>
      <c r="M34" s="11"/>
      <c r="N34" s="11">
        <v>0</v>
      </c>
      <c r="O34" s="11"/>
      <c r="P34" s="11"/>
      <c r="Q34" s="11"/>
      <c r="R34" s="12"/>
      <c r="S34" s="22"/>
      <c r="T34" s="4"/>
    </row>
    <row r="35" spans="1:20" x14ac:dyDescent="0.25">
      <c r="A35" s="21" t="s">
        <v>86</v>
      </c>
      <c r="B35" s="11"/>
      <c r="C35" s="11"/>
      <c r="D35" s="11"/>
      <c r="E35" s="11" t="s">
        <v>10</v>
      </c>
      <c r="F35" s="11"/>
      <c r="G35" s="11"/>
      <c r="H35" s="11"/>
      <c r="I35" s="11"/>
      <c r="J35" s="11"/>
      <c r="K35" s="11"/>
      <c r="L35" s="66">
        <f>2/279</f>
        <v>7.1684587813620072E-3</v>
      </c>
      <c r="M35" s="11"/>
      <c r="N35" s="11">
        <v>0</v>
      </c>
      <c r="O35" s="11"/>
      <c r="P35" s="11"/>
      <c r="Q35" s="11"/>
      <c r="R35" s="12"/>
      <c r="S35" s="22"/>
      <c r="T35" s="4"/>
    </row>
    <row r="36" spans="1:20" x14ac:dyDescent="0.25">
      <c r="A36" s="21" t="s">
        <v>86</v>
      </c>
      <c r="B36" s="11"/>
      <c r="C36" s="11"/>
      <c r="D36" s="11"/>
      <c r="E36" s="11" t="s">
        <v>7</v>
      </c>
      <c r="F36" s="11"/>
      <c r="G36" s="11"/>
      <c r="H36" s="11"/>
      <c r="I36" s="11"/>
      <c r="J36" s="11"/>
      <c r="K36" s="11"/>
      <c r="L36" s="66">
        <f>2/29</f>
        <v>6.8965517241379309E-2</v>
      </c>
      <c r="M36" s="11"/>
      <c r="N36" s="11">
        <v>0</v>
      </c>
      <c r="O36" s="11"/>
      <c r="P36" s="11"/>
      <c r="Q36" s="11"/>
      <c r="R36" s="12"/>
      <c r="S36" s="22"/>
      <c r="T36" s="4"/>
    </row>
    <row r="37" spans="1:20" ht="15.75" thickBot="1" x14ac:dyDescent="0.3">
      <c r="A37" s="23" t="s">
        <v>86</v>
      </c>
      <c r="B37" s="24"/>
      <c r="C37" s="24" t="s">
        <v>78</v>
      </c>
      <c r="D37" s="24"/>
      <c r="E37" s="24"/>
      <c r="F37" s="24"/>
      <c r="G37" s="24"/>
      <c r="H37" s="24"/>
      <c r="I37" s="24"/>
      <c r="J37" s="24"/>
      <c r="K37" s="24">
        <v>1253</v>
      </c>
      <c r="L37" s="67">
        <f>7/916</f>
        <v>7.6419213973799123E-3</v>
      </c>
      <c r="M37" s="24"/>
      <c r="N37" s="24"/>
      <c r="O37" s="24"/>
      <c r="P37" s="24">
        <v>2</v>
      </c>
      <c r="Q37" s="47">
        <v>0.13</v>
      </c>
      <c r="R37" s="85">
        <v>0.88</v>
      </c>
      <c r="S37" s="26"/>
      <c r="T37" s="5"/>
    </row>
    <row r="38" spans="1:20" ht="15.75" thickBot="1" x14ac:dyDescent="0.3">
      <c r="A38" s="122" t="s">
        <v>237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4"/>
      <c r="T38" s="4"/>
    </row>
    <row r="39" spans="1:20" ht="45" x14ac:dyDescent="0.25">
      <c r="A39" s="15" t="s">
        <v>102</v>
      </c>
      <c r="B39" s="16">
        <v>16229</v>
      </c>
      <c r="C39" s="27" t="s">
        <v>103</v>
      </c>
      <c r="D39" s="27" t="s">
        <v>104</v>
      </c>
      <c r="E39" s="16" t="s">
        <v>11</v>
      </c>
      <c r="F39" s="16" t="s">
        <v>9</v>
      </c>
      <c r="G39" s="16" t="s">
        <v>89</v>
      </c>
      <c r="H39" s="16" t="s">
        <v>158</v>
      </c>
      <c r="I39" s="16">
        <v>1.2</v>
      </c>
      <c r="J39" s="16">
        <v>2</v>
      </c>
      <c r="K39" s="16"/>
      <c r="L39" s="64"/>
      <c r="M39" s="16"/>
      <c r="N39" s="16"/>
      <c r="O39" s="16"/>
      <c r="P39" s="16"/>
      <c r="Q39" s="16"/>
      <c r="R39" s="17"/>
      <c r="S39" s="28"/>
    </row>
    <row r="40" spans="1:20" ht="45" x14ac:dyDescent="0.25">
      <c r="A40" s="19" t="s">
        <v>102</v>
      </c>
      <c r="B40" s="8">
        <v>175422</v>
      </c>
      <c r="C40" s="10" t="s">
        <v>105</v>
      </c>
      <c r="D40" s="10" t="s">
        <v>104</v>
      </c>
      <c r="E40" s="8" t="s">
        <v>11</v>
      </c>
      <c r="F40" s="8" t="s">
        <v>9</v>
      </c>
      <c r="G40" s="8" t="s">
        <v>89</v>
      </c>
      <c r="H40" s="8" t="s">
        <v>159</v>
      </c>
      <c r="I40" s="8">
        <v>2.13</v>
      </c>
      <c r="J40" s="8">
        <v>6</v>
      </c>
      <c r="K40" s="8"/>
      <c r="L40" s="65"/>
      <c r="M40" s="8"/>
      <c r="N40" s="8"/>
      <c r="O40" s="8"/>
      <c r="P40" s="8"/>
      <c r="Q40" s="8"/>
      <c r="R40" s="9"/>
      <c r="S40" s="29"/>
    </row>
    <row r="41" spans="1:20" ht="45" x14ac:dyDescent="0.25">
      <c r="A41" s="19" t="s">
        <v>102</v>
      </c>
      <c r="B41" s="8">
        <v>175423</v>
      </c>
      <c r="C41" s="10" t="s">
        <v>105</v>
      </c>
      <c r="D41" s="10" t="s">
        <v>104</v>
      </c>
      <c r="E41" s="8" t="s">
        <v>11</v>
      </c>
      <c r="F41" s="8" t="s">
        <v>8</v>
      </c>
      <c r="G41" s="8" t="s">
        <v>89</v>
      </c>
      <c r="H41" s="8" t="s">
        <v>160</v>
      </c>
      <c r="I41" s="8">
        <v>1.33</v>
      </c>
      <c r="J41" s="8">
        <v>3</v>
      </c>
      <c r="K41" s="8"/>
      <c r="L41" s="65"/>
      <c r="M41" s="8"/>
      <c r="N41" s="8"/>
      <c r="O41" s="8"/>
      <c r="P41" s="8"/>
      <c r="Q41" s="8"/>
      <c r="R41" s="9"/>
      <c r="S41" s="29"/>
    </row>
    <row r="42" spans="1:20" ht="45" x14ac:dyDescent="0.25">
      <c r="A42" s="19" t="s">
        <v>102</v>
      </c>
      <c r="B42" s="8">
        <v>104094</v>
      </c>
      <c r="C42" s="10" t="s">
        <v>106</v>
      </c>
      <c r="D42" s="10" t="s">
        <v>104</v>
      </c>
      <c r="E42" s="8" t="s">
        <v>11</v>
      </c>
      <c r="F42" s="8" t="s">
        <v>9</v>
      </c>
      <c r="G42" s="8" t="s">
        <v>89</v>
      </c>
      <c r="H42" s="8" t="s">
        <v>161</v>
      </c>
      <c r="I42" s="8">
        <v>1.29</v>
      </c>
      <c r="J42" s="8">
        <v>2</v>
      </c>
      <c r="K42" s="8"/>
      <c r="L42" s="65"/>
      <c r="M42" s="8"/>
      <c r="N42" s="8"/>
      <c r="O42" s="8"/>
      <c r="P42" s="8"/>
      <c r="Q42" s="8"/>
      <c r="R42" s="9"/>
      <c r="S42" s="29"/>
    </row>
    <row r="43" spans="1:20" ht="45" x14ac:dyDescent="0.25">
      <c r="A43" s="19" t="s">
        <v>102</v>
      </c>
      <c r="B43" s="8">
        <v>104093</v>
      </c>
      <c r="C43" s="10" t="s">
        <v>106</v>
      </c>
      <c r="D43" s="10" t="s">
        <v>104</v>
      </c>
      <c r="E43" s="8" t="s">
        <v>11</v>
      </c>
      <c r="F43" s="8" t="s">
        <v>8</v>
      </c>
      <c r="G43" s="8" t="s">
        <v>89</v>
      </c>
      <c r="H43" s="8" t="s">
        <v>162</v>
      </c>
      <c r="I43" s="8">
        <v>1.33</v>
      </c>
      <c r="J43" s="8">
        <v>2</v>
      </c>
      <c r="K43" s="8"/>
      <c r="L43" s="65"/>
      <c r="M43" s="8"/>
      <c r="N43" s="8"/>
      <c r="O43" s="8"/>
      <c r="P43" s="8"/>
      <c r="Q43" s="8"/>
      <c r="R43" s="9"/>
      <c r="S43" s="29"/>
    </row>
    <row r="44" spans="1:20" ht="45" x14ac:dyDescent="0.25">
      <c r="A44" s="19" t="s">
        <v>102</v>
      </c>
      <c r="B44" s="8">
        <v>16228</v>
      </c>
      <c r="C44" s="10" t="s">
        <v>103</v>
      </c>
      <c r="D44" s="10" t="s">
        <v>104</v>
      </c>
      <c r="E44" s="8" t="s">
        <v>10</v>
      </c>
      <c r="F44" s="8" t="s">
        <v>9</v>
      </c>
      <c r="G44" s="8" t="s">
        <v>89</v>
      </c>
      <c r="H44" s="54" t="s">
        <v>164</v>
      </c>
      <c r="I44" s="8">
        <v>1.33</v>
      </c>
      <c r="J44" s="8">
        <v>2</v>
      </c>
      <c r="K44" s="8"/>
      <c r="L44" s="65"/>
      <c r="M44" s="8"/>
      <c r="N44" s="8"/>
      <c r="O44" s="8"/>
      <c r="P44" s="8"/>
      <c r="Q44" s="8"/>
      <c r="R44" s="9"/>
      <c r="S44" s="29"/>
    </row>
    <row r="45" spans="1:20" ht="45" x14ac:dyDescent="0.25">
      <c r="A45" s="19" t="s">
        <v>102</v>
      </c>
      <c r="B45" s="8">
        <v>183924</v>
      </c>
      <c r="C45" s="10" t="s">
        <v>105</v>
      </c>
      <c r="D45" s="10" t="s">
        <v>104</v>
      </c>
      <c r="E45" s="8" t="s">
        <v>10</v>
      </c>
      <c r="F45" s="8" t="s">
        <v>9</v>
      </c>
      <c r="G45" s="8" t="s">
        <v>89</v>
      </c>
      <c r="H45" s="8" t="s">
        <v>163</v>
      </c>
      <c r="I45" s="8">
        <v>1.57</v>
      </c>
      <c r="J45" s="8">
        <v>3</v>
      </c>
      <c r="K45" s="8"/>
      <c r="L45" s="65"/>
      <c r="M45" s="8"/>
      <c r="N45" s="8"/>
      <c r="O45" s="8"/>
      <c r="P45" s="8"/>
      <c r="Q45" s="8"/>
      <c r="R45" s="9"/>
      <c r="S45" s="29"/>
    </row>
    <row r="46" spans="1:20" ht="45" x14ac:dyDescent="0.25">
      <c r="A46" s="19" t="s">
        <v>102</v>
      </c>
      <c r="B46" s="8">
        <v>183956</v>
      </c>
      <c r="C46" s="10" t="s">
        <v>105</v>
      </c>
      <c r="D46" s="10" t="s">
        <v>104</v>
      </c>
      <c r="E46" s="8" t="s">
        <v>10</v>
      </c>
      <c r="F46" s="8" t="s">
        <v>8</v>
      </c>
      <c r="G46" s="8" t="s">
        <v>89</v>
      </c>
      <c r="H46" s="54" t="s">
        <v>164</v>
      </c>
      <c r="I46" s="8">
        <v>0</v>
      </c>
      <c r="J46" s="8">
        <v>0</v>
      </c>
      <c r="K46" s="8"/>
      <c r="L46" s="65"/>
      <c r="M46" s="8"/>
      <c r="N46" s="8"/>
      <c r="O46" s="8"/>
      <c r="P46" s="8"/>
      <c r="Q46" s="8"/>
      <c r="R46" s="9"/>
      <c r="S46" s="29"/>
    </row>
    <row r="47" spans="1:20" ht="45" x14ac:dyDescent="0.25">
      <c r="A47" s="19" t="s">
        <v>102</v>
      </c>
      <c r="B47" s="8">
        <v>104088</v>
      </c>
      <c r="C47" s="10" t="s">
        <v>106</v>
      </c>
      <c r="D47" s="10" t="s">
        <v>104</v>
      </c>
      <c r="E47" s="8" t="s">
        <v>10</v>
      </c>
      <c r="F47" s="8" t="s">
        <v>9</v>
      </c>
      <c r="G47" s="8" t="s">
        <v>89</v>
      </c>
      <c r="H47" s="54" t="s">
        <v>165</v>
      </c>
      <c r="I47" s="8">
        <v>1.33</v>
      </c>
      <c r="J47" s="8">
        <v>2</v>
      </c>
      <c r="K47" s="8"/>
      <c r="L47" s="65"/>
      <c r="M47" s="8"/>
      <c r="N47" s="8"/>
      <c r="O47" s="8"/>
      <c r="P47" s="8"/>
      <c r="Q47" s="8"/>
      <c r="R47" s="9"/>
      <c r="S47" s="29"/>
    </row>
    <row r="48" spans="1:20" ht="45" x14ac:dyDescent="0.25">
      <c r="A48" s="19" t="s">
        <v>102</v>
      </c>
      <c r="B48" s="8">
        <v>104087</v>
      </c>
      <c r="C48" s="10" t="s">
        <v>106</v>
      </c>
      <c r="D48" s="10" t="s">
        <v>104</v>
      </c>
      <c r="E48" s="8" t="s">
        <v>10</v>
      </c>
      <c r="F48" s="8" t="s">
        <v>8</v>
      </c>
      <c r="G48" s="8" t="s">
        <v>89</v>
      </c>
      <c r="H48" s="54" t="s">
        <v>166</v>
      </c>
      <c r="I48" s="8">
        <v>1</v>
      </c>
      <c r="J48" s="8">
        <v>1</v>
      </c>
      <c r="K48" s="8"/>
      <c r="L48" s="65"/>
      <c r="M48" s="8"/>
      <c r="N48" s="8"/>
      <c r="O48" s="8"/>
      <c r="P48" s="8"/>
      <c r="Q48" s="8"/>
      <c r="R48" s="9"/>
      <c r="S48" s="29"/>
    </row>
    <row r="49" spans="1:20" ht="45" x14ac:dyDescent="0.25">
      <c r="A49" s="19" t="s">
        <v>102</v>
      </c>
      <c r="B49" s="8">
        <v>104086</v>
      </c>
      <c r="C49" s="10" t="s">
        <v>103</v>
      </c>
      <c r="D49" s="10" t="s">
        <v>104</v>
      </c>
      <c r="E49" s="8" t="s">
        <v>7</v>
      </c>
      <c r="F49" s="8" t="s">
        <v>9</v>
      </c>
      <c r="G49" s="8" t="s">
        <v>89</v>
      </c>
      <c r="H49" s="54" t="s">
        <v>170</v>
      </c>
      <c r="I49" s="8">
        <v>1.1399999999999999</v>
      </c>
      <c r="J49" s="8">
        <v>2</v>
      </c>
      <c r="K49" s="8"/>
      <c r="L49" s="65">
        <f>1/8</f>
        <v>0.125</v>
      </c>
      <c r="M49" s="8"/>
      <c r="N49" s="8"/>
      <c r="O49" s="8"/>
      <c r="P49" s="8"/>
      <c r="Q49" s="8"/>
      <c r="R49" s="9"/>
      <c r="S49" s="29"/>
    </row>
    <row r="50" spans="1:20" ht="45" x14ac:dyDescent="0.25">
      <c r="A50" s="19" t="s">
        <v>102</v>
      </c>
      <c r="B50" s="8">
        <v>12713</v>
      </c>
      <c r="C50" s="10" t="s">
        <v>103</v>
      </c>
      <c r="D50" s="10" t="s">
        <v>104</v>
      </c>
      <c r="E50" s="8" t="s">
        <v>7</v>
      </c>
      <c r="F50" s="8" t="s">
        <v>8</v>
      </c>
      <c r="G50" s="8" t="s">
        <v>89</v>
      </c>
      <c r="H50" s="54" t="s">
        <v>169</v>
      </c>
      <c r="I50" s="8">
        <v>0</v>
      </c>
      <c r="J50" s="8">
        <v>0</v>
      </c>
      <c r="K50" s="8"/>
      <c r="L50" s="65"/>
      <c r="M50" s="8"/>
      <c r="N50" s="8"/>
      <c r="O50" s="8"/>
      <c r="P50" s="8"/>
      <c r="Q50" s="8"/>
      <c r="R50" s="9"/>
      <c r="S50" s="29"/>
    </row>
    <row r="51" spans="1:20" ht="45" x14ac:dyDescent="0.25">
      <c r="A51" s="19" t="s">
        <v>102</v>
      </c>
      <c r="B51" s="8">
        <v>104084</v>
      </c>
      <c r="C51" s="10" t="s">
        <v>107</v>
      </c>
      <c r="D51" s="10" t="s">
        <v>104</v>
      </c>
      <c r="E51" s="8" t="s">
        <v>7</v>
      </c>
      <c r="F51" s="8" t="s">
        <v>9</v>
      </c>
      <c r="G51" s="8" t="s">
        <v>89</v>
      </c>
      <c r="H51" s="54" t="s">
        <v>167</v>
      </c>
      <c r="I51" s="8">
        <v>1.67</v>
      </c>
      <c r="J51" s="8">
        <v>2</v>
      </c>
      <c r="K51" s="8"/>
      <c r="L51" s="65"/>
      <c r="M51" s="8"/>
      <c r="N51" s="8"/>
      <c r="O51" s="8"/>
      <c r="P51" s="8"/>
      <c r="Q51" s="8"/>
      <c r="R51" s="9"/>
      <c r="S51" s="29"/>
    </row>
    <row r="52" spans="1:20" ht="45" x14ac:dyDescent="0.25">
      <c r="A52" s="19" t="s">
        <v>102</v>
      </c>
      <c r="B52" s="8">
        <v>12710</v>
      </c>
      <c r="C52" s="10" t="s">
        <v>107</v>
      </c>
      <c r="D52" s="10" t="s">
        <v>104</v>
      </c>
      <c r="E52" s="8" t="s">
        <v>7</v>
      </c>
      <c r="F52" s="8" t="s">
        <v>8</v>
      </c>
      <c r="G52" s="8" t="s">
        <v>89</v>
      </c>
      <c r="H52" s="54" t="s">
        <v>168</v>
      </c>
      <c r="I52" s="8">
        <v>1.33</v>
      </c>
      <c r="J52" s="8">
        <v>2</v>
      </c>
      <c r="K52" s="8"/>
      <c r="L52" s="65"/>
      <c r="M52" s="8"/>
      <c r="N52" s="8"/>
      <c r="O52" s="8"/>
      <c r="P52" s="8"/>
      <c r="Q52" s="8"/>
      <c r="R52" s="9"/>
      <c r="S52" s="29"/>
    </row>
    <row r="53" spans="1:20" ht="45" x14ac:dyDescent="0.25">
      <c r="A53" s="19" t="s">
        <v>102</v>
      </c>
      <c r="B53" s="8">
        <v>183862</v>
      </c>
      <c r="C53" s="10" t="s">
        <v>106</v>
      </c>
      <c r="D53" s="10" t="s">
        <v>104</v>
      </c>
      <c r="E53" s="8" t="s">
        <v>7</v>
      </c>
      <c r="F53" s="8" t="s">
        <v>9</v>
      </c>
      <c r="G53" s="8" t="s">
        <v>89</v>
      </c>
      <c r="H53" s="54" t="s">
        <v>171</v>
      </c>
      <c r="I53" s="8">
        <v>1</v>
      </c>
      <c r="J53" s="8">
        <v>1</v>
      </c>
      <c r="K53" s="8"/>
      <c r="L53" s="65"/>
      <c r="M53" s="8"/>
      <c r="N53" s="8"/>
      <c r="O53" s="8"/>
      <c r="P53" s="8"/>
      <c r="Q53" s="8"/>
      <c r="R53" s="9"/>
      <c r="S53" s="29"/>
    </row>
    <row r="54" spans="1:20" ht="45" x14ac:dyDescent="0.25">
      <c r="A54" s="19" t="s">
        <v>102</v>
      </c>
      <c r="B54" s="8">
        <v>183923</v>
      </c>
      <c r="C54" s="10" t="s">
        <v>106</v>
      </c>
      <c r="D54" s="10" t="s">
        <v>104</v>
      </c>
      <c r="E54" s="8" t="s">
        <v>7</v>
      </c>
      <c r="F54" s="8" t="s">
        <v>8</v>
      </c>
      <c r="G54" s="8" t="s">
        <v>89</v>
      </c>
      <c r="H54" s="54" t="s">
        <v>171</v>
      </c>
      <c r="I54" s="8">
        <v>1</v>
      </c>
      <c r="J54" s="8">
        <v>1</v>
      </c>
      <c r="K54" s="8"/>
      <c r="L54" s="65"/>
      <c r="M54" s="8"/>
      <c r="N54" s="8"/>
      <c r="O54" s="8"/>
      <c r="P54" s="8"/>
      <c r="Q54" s="8"/>
      <c r="R54" s="9"/>
      <c r="S54" s="29"/>
    </row>
    <row r="55" spans="1:20" x14ac:dyDescent="0.25">
      <c r="A55" s="21" t="s">
        <v>102</v>
      </c>
      <c r="B55" s="11"/>
      <c r="C55" s="11"/>
      <c r="D55" s="11"/>
      <c r="E55" s="11" t="s">
        <v>11</v>
      </c>
      <c r="F55" s="11"/>
      <c r="G55" s="11"/>
      <c r="H55" s="11"/>
      <c r="I55" s="11"/>
      <c r="J55" s="11"/>
      <c r="K55" s="11"/>
      <c r="L55" s="66">
        <v>0</v>
      </c>
      <c r="M55" s="11"/>
      <c r="N55" s="11"/>
      <c r="O55" s="11"/>
      <c r="P55" s="11"/>
      <c r="Q55" s="11"/>
      <c r="R55" s="12"/>
      <c r="S55" s="22"/>
      <c r="T55" s="4"/>
    </row>
    <row r="56" spans="1:20" x14ac:dyDescent="0.25">
      <c r="A56" s="21" t="s">
        <v>102</v>
      </c>
      <c r="B56" s="11"/>
      <c r="C56" s="11"/>
      <c r="D56" s="11"/>
      <c r="E56" s="11" t="s">
        <v>10</v>
      </c>
      <c r="F56" s="11"/>
      <c r="G56" s="11"/>
      <c r="H56" s="11"/>
      <c r="I56" s="11"/>
      <c r="J56" s="11"/>
      <c r="K56" s="11"/>
      <c r="L56" s="66">
        <v>0</v>
      </c>
      <c r="M56" s="11"/>
      <c r="N56" s="11"/>
      <c r="O56" s="11"/>
      <c r="P56" s="11"/>
      <c r="Q56" s="11"/>
      <c r="R56" s="12"/>
      <c r="S56" s="22"/>
      <c r="T56" s="4"/>
    </row>
    <row r="57" spans="1:20" x14ac:dyDescent="0.25">
      <c r="A57" s="21" t="s">
        <v>102</v>
      </c>
      <c r="B57" s="11"/>
      <c r="C57" s="11"/>
      <c r="D57" s="11"/>
      <c r="E57" s="11" t="s">
        <v>7</v>
      </c>
      <c r="F57" s="11"/>
      <c r="G57" s="11"/>
      <c r="H57" s="11"/>
      <c r="I57" s="11"/>
      <c r="J57" s="11"/>
      <c r="K57" s="11"/>
      <c r="L57" s="66">
        <f>1/19</f>
        <v>5.2631578947368418E-2</v>
      </c>
      <c r="M57" s="11"/>
      <c r="N57" s="11"/>
      <c r="O57" s="11"/>
      <c r="P57" s="11"/>
      <c r="Q57" s="11"/>
      <c r="R57" s="12"/>
      <c r="S57" s="22"/>
      <c r="T57" s="4"/>
    </row>
    <row r="58" spans="1:20" ht="15.75" thickBot="1" x14ac:dyDescent="0.3">
      <c r="A58" s="23" t="s">
        <v>102</v>
      </c>
      <c r="B58" s="24"/>
      <c r="C58" s="24" t="s">
        <v>78</v>
      </c>
      <c r="D58" s="24"/>
      <c r="E58" s="24"/>
      <c r="F58" s="24"/>
      <c r="G58" s="24"/>
      <c r="H58" s="24"/>
      <c r="I58" s="24"/>
      <c r="J58" s="24"/>
      <c r="K58" s="24">
        <v>909</v>
      </c>
      <c r="L58" s="67">
        <f>1/296</f>
        <v>3.3783783783783786E-3</v>
      </c>
      <c r="M58" s="24"/>
      <c r="N58" s="24">
        <v>1</v>
      </c>
      <c r="O58" s="24"/>
      <c r="P58" s="24">
        <v>1</v>
      </c>
      <c r="Q58" s="47">
        <v>0.31</v>
      </c>
      <c r="R58" s="25">
        <v>0.87</v>
      </c>
      <c r="S58" s="26"/>
      <c r="T58" s="5"/>
    </row>
    <row r="59" spans="1:20" ht="15.75" thickBot="1" x14ac:dyDescent="0.3">
      <c r="A59" s="122" t="s">
        <v>238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4"/>
      <c r="T59" s="4"/>
    </row>
    <row r="60" spans="1:20" ht="45" x14ac:dyDescent="0.25">
      <c r="A60" s="15" t="s">
        <v>108</v>
      </c>
      <c r="B60" s="16">
        <v>104082</v>
      </c>
      <c r="C60" s="27" t="s">
        <v>109</v>
      </c>
      <c r="D60" s="16" t="s">
        <v>110</v>
      </c>
      <c r="E60" s="16" t="s">
        <v>11</v>
      </c>
      <c r="F60" s="16" t="s">
        <v>9</v>
      </c>
      <c r="G60" s="16" t="s">
        <v>89</v>
      </c>
      <c r="H60" s="16" t="s">
        <v>172</v>
      </c>
      <c r="I60" s="16">
        <v>1.75</v>
      </c>
      <c r="J60" s="16">
        <v>3</v>
      </c>
      <c r="K60" s="16"/>
      <c r="L60" s="64">
        <f>1/50</f>
        <v>0.02</v>
      </c>
      <c r="M60" s="16"/>
      <c r="N60" s="16"/>
      <c r="O60" s="16"/>
      <c r="P60" s="16"/>
      <c r="Q60" s="16"/>
      <c r="R60" s="17"/>
      <c r="S60" s="28"/>
    </row>
    <row r="61" spans="1:20" ht="45" x14ac:dyDescent="0.25">
      <c r="A61" s="19" t="s">
        <v>108</v>
      </c>
      <c r="B61" s="8">
        <v>104081</v>
      </c>
      <c r="C61" s="10" t="s">
        <v>109</v>
      </c>
      <c r="D61" s="8" t="s">
        <v>110</v>
      </c>
      <c r="E61" s="8" t="s">
        <v>11</v>
      </c>
      <c r="F61" s="8" t="s">
        <v>8</v>
      </c>
      <c r="G61" s="8" t="s">
        <v>89</v>
      </c>
      <c r="H61" s="8" t="s">
        <v>173</v>
      </c>
      <c r="I61" s="8">
        <v>1</v>
      </c>
      <c r="J61" s="8">
        <v>1</v>
      </c>
      <c r="K61" s="8"/>
      <c r="L61" s="65"/>
      <c r="M61" s="8"/>
      <c r="N61" s="8"/>
      <c r="O61" s="8"/>
      <c r="P61" s="8"/>
      <c r="Q61" s="8"/>
      <c r="R61" s="9"/>
      <c r="S61" s="29"/>
    </row>
    <row r="62" spans="1:20" x14ac:dyDescent="0.25">
      <c r="A62" s="19" t="s">
        <v>108</v>
      </c>
      <c r="B62" s="8">
        <v>16277</v>
      </c>
      <c r="C62" s="8" t="s">
        <v>111</v>
      </c>
      <c r="D62" s="8" t="s">
        <v>110</v>
      </c>
      <c r="E62" s="8" t="s">
        <v>10</v>
      </c>
      <c r="F62" s="8" t="s">
        <v>9</v>
      </c>
      <c r="G62" s="8" t="s">
        <v>89</v>
      </c>
      <c r="H62" s="8" t="s">
        <v>174</v>
      </c>
      <c r="I62" s="8">
        <v>1.57</v>
      </c>
      <c r="J62" s="8">
        <v>3</v>
      </c>
      <c r="K62" s="8"/>
      <c r="L62" s="65"/>
      <c r="M62" s="8"/>
      <c r="N62" s="8"/>
      <c r="O62" s="8"/>
      <c r="P62" s="8"/>
      <c r="Q62" s="8"/>
      <c r="R62" s="9"/>
      <c r="S62" s="29"/>
    </row>
    <row r="63" spans="1:20" x14ac:dyDescent="0.25">
      <c r="A63" s="19" t="s">
        <v>108</v>
      </c>
      <c r="B63" s="8">
        <v>104077</v>
      </c>
      <c r="C63" s="8" t="s">
        <v>111</v>
      </c>
      <c r="D63" s="8" t="s">
        <v>110</v>
      </c>
      <c r="E63" s="8" t="s">
        <v>10</v>
      </c>
      <c r="F63" s="8" t="s">
        <v>8</v>
      </c>
      <c r="G63" s="8" t="s">
        <v>89</v>
      </c>
      <c r="H63" s="54" t="s">
        <v>175</v>
      </c>
      <c r="I63" s="8">
        <v>1.5</v>
      </c>
      <c r="J63" s="8">
        <v>2</v>
      </c>
      <c r="K63" s="8"/>
      <c r="L63" s="65"/>
      <c r="M63" s="8"/>
      <c r="N63" s="8"/>
      <c r="O63" s="8"/>
      <c r="P63" s="8"/>
      <c r="Q63" s="8"/>
      <c r="R63" s="9"/>
      <c r="S63" s="29"/>
    </row>
    <row r="64" spans="1:20" x14ac:dyDescent="0.25">
      <c r="A64" s="19" t="s">
        <v>108</v>
      </c>
      <c r="B64" s="8">
        <v>12706</v>
      </c>
      <c r="C64" s="8" t="s">
        <v>111</v>
      </c>
      <c r="D64" s="8" t="s">
        <v>110</v>
      </c>
      <c r="E64" s="8" t="s">
        <v>7</v>
      </c>
      <c r="F64" s="8" t="s">
        <v>9</v>
      </c>
      <c r="G64" s="8" t="s">
        <v>89</v>
      </c>
      <c r="H64" s="54" t="s">
        <v>176</v>
      </c>
      <c r="I64" s="8">
        <v>1</v>
      </c>
      <c r="J64" s="8">
        <v>1</v>
      </c>
      <c r="K64" s="8"/>
      <c r="L64" s="65">
        <f>1/5</f>
        <v>0.2</v>
      </c>
      <c r="M64" s="8"/>
      <c r="N64" s="8"/>
      <c r="O64" s="8"/>
      <c r="P64" s="8"/>
      <c r="Q64" s="8"/>
      <c r="R64" s="9"/>
      <c r="S64" s="29"/>
    </row>
    <row r="65" spans="1:20" x14ac:dyDescent="0.25">
      <c r="A65" s="19" t="s">
        <v>108</v>
      </c>
      <c r="B65" s="8">
        <v>104073</v>
      </c>
      <c r="C65" s="8" t="s">
        <v>111</v>
      </c>
      <c r="D65" s="8" t="s">
        <v>110</v>
      </c>
      <c r="E65" s="8" t="s">
        <v>7</v>
      </c>
      <c r="F65" s="8" t="s">
        <v>8</v>
      </c>
      <c r="G65" s="8" t="s">
        <v>89</v>
      </c>
      <c r="H65" s="54" t="s">
        <v>177</v>
      </c>
      <c r="I65" s="8">
        <v>1</v>
      </c>
      <c r="J65" s="8">
        <v>1</v>
      </c>
      <c r="K65" s="8"/>
      <c r="L65" s="65"/>
      <c r="M65" s="8"/>
      <c r="N65" s="8"/>
      <c r="O65" s="8"/>
      <c r="P65" s="8"/>
      <c r="Q65" s="8"/>
      <c r="R65" s="9"/>
      <c r="S65" s="29"/>
    </row>
    <row r="66" spans="1:20" x14ac:dyDescent="0.25">
      <c r="A66" s="21" t="s">
        <v>108</v>
      </c>
      <c r="B66" s="11"/>
      <c r="C66" s="11"/>
      <c r="D66" s="11"/>
      <c r="E66" s="11" t="s">
        <v>11</v>
      </c>
      <c r="F66" s="11"/>
      <c r="G66" s="11"/>
      <c r="H66" s="11"/>
      <c r="I66" s="11"/>
      <c r="J66" s="11"/>
      <c r="K66" s="11"/>
      <c r="L66" s="66">
        <f>1/83</f>
        <v>1.2048192771084338E-2</v>
      </c>
      <c r="M66" s="11"/>
      <c r="N66" s="11"/>
      <c r="O66" s="11"/>
      <c r="P66" s="11"/>
      <c r="Q66" s="11"/>
      <c r="R66" s="12"/>
      <c r="S66" s="22"/>
      <c r="T66" s="4"/>
    </row>
    <row r="67" spans="1:20" x14ac:dyDescent="0.25">
      <c r="A67" s="21" t="s">
        <v>108</v>
      </c>
      <c r="B67" s="11"/>
      <c r="C67" s="11"/>
      <c r="D67" s="11"/>
      <c r="E67" s="11" t="s">
        <v>10</v>
      </c>
      <c r="F67" s="11"/>
      <c r="G67" s="11"/>
      <c r="H67" s="11"/>
      <c r="I67" s="11"/>
      <c r="J67" s="11"/>
      <c r="K67" s="11"/>
      <c r="L67" s="66">
        <f>0/34</f>
        <v>0</v>
      </c>
      <c r="M67" s="11"/>
      <c r="N67" s="11"/>
      <c r="O67" s="11"/>
      <c r="P67" s="11"/>
      <c r="Q67" s="11"/>
      <c r="R67" s="12"/>
      <c r="S67" s="22"/>
      <c r="T67" s="4"/>
    </row>
    <row r="68" spans="1:20" x14ac:dyDescent="0.25">
      <c r="A68" s="21" t="s">
        <v>108</v>
      </c>
      <c r="B68" s="11"/>
      <c r="C68" s="11"/>
      <c r="D68" s="11"/>
      <c r="E68" s="11" t="s">
        <v>7</v>
      </c>
      <c r="F68" s="11"/>
      <c r="G68" s="11"/>
      <c r="H68" s="11"/>
      <c r="I68" s="11"/>
      <c r="J68" s="11"/>
      <c r="K68" s="11"/>
      <c r="L68" s="66">
        <f>1/8</f>
        <v>0.125</v>
      </c>
      <c r="M68" s="11"/>
      <c r="N68" s="11"/>
      <c r="O68" s="11"/>
      <c r="P68" s="11"/>
      <c r="Q68" s="11"/>
      <c r="R68" s="12"/>
      <c r="S68" s="22"/>
      <c r="T68" s="4"/>
    </row>
    <row r="69" spans="1:20" ht="15.75" thickBot="1" x14ac:dyDescent="0.3">
      <c r="A69" s="23" t="s">
        <v>108</v>
      </c>
      <c r="B69" s="24"/>
      <c r="C69" s="24" t="s">
        <v>78</v>
      </c>
      <c r="D69" s="24"/>
      <c r="E69" s="24"/>
      <c r="F69" s="24"/>
      <c r="G69" s="24"/>
      <c r="H69" s="24"/>
      <c r="I69" s="24"/>
      <c r="J69" s="24"/>
      <c r="K69" s="24">
        <v>713</v>
      </c>
      <c r="L69" s="67">
        <f>2/132</f>
        <v>1.5151515151515152E-2</v>
      </c>
      <c r="M69" s="24"/>
      <c r="N69" s="24">
        <v>8</v>
      </c>
      <c r="O69" s="24"/>
      <c r="P69" s="24">
        <v>1</v>
      </c>
      <c r="Q69" s="47">
        <v>0.37</v>
      </c>
      <c r="R69" s="25">
        <v>0.89</v>
      </c>
      <c r="S69" s="26"/>
      <c r="T69" s="5"/>
    </row>
    <row r="70" spans="1:20" ht="15.75" thickBot="1" x14ac:dyDescent="0.3">
      <c r="A70" s="122" t="s">
        <v>242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4"/>
      <c r="T70" s="4"/>
    </row>
    <row r="71" spans="1:20" ht="30" x14ac:dyDescent="0.25">
      <c r="A71" s="15" t="s">
        <v>112</v>
      </c>
      <c r="B71" s="16">
        <v>16274</v>
      </c>
      <c r="C71" s="27" t="s">
        <v>113</v>
      </c>
      <c r="D71" s="16" t="s">
        <v>114</v>
      </c>
      <c r="E71" s="16" t="s">
        <v>11</v>
      </c>
      <c r="F71" s="16" t="s">
        <v>9</v>
      </c>
      <c r="G71" s="16" t="s">
        <v>89</v>
      </c>
      <c r="H71" s="16" t="s">
        <v>178</v>
      </c>
      <c r="I71" s="16">
        <v>2</v>
      </c>
      <c r="J71" s="16">
        <v>4</v>
      </c>
      <c r="K71" s="16"/>
      <c r="L71" s="64"/>
      <c r="M71" s="16"/>
      <c r="N71" s="16"/>
      <c r="O71" s="16"/>
      <c r="P71" s="16"/>
      <c r="Q71" s="16"/>
      <c r="R71" s="17"/>
      <c r="S71" s="28"/>
    </row>
    <row r="72" spans="1:20" ht="30" x14ac:dyDescent="0.25">
      <c r="A72" s="19" t="s">
        <v>112</v>
      </c>
      <c r="B72" s="8">
        <v>104163</v>
      </c>
      <c r="C72" s="10" t="s">
        <v>113</v>
      </c>
      <c r="D72" s="8" t="s">
        <v>114</v>
      </c>
      <c r="E72" s="8" t="s">
        <v>11</v>
      </c>
      <c r="F72" s="8" t="s">
        <v>8</v>
      </c>
      <c r="G72" s="8" t="s">
        <v>89</v>
      </c>
      <c r="H72" s="8" t="s">
        <v>179</v>
      </c>
      <c r="I72" s="8">
        <v>1.5</v>
      </c>
      <c r="J72" s="8">
        <v>2</v>
      </c>
      <c r="K72" s="8"/>
      <c r="L72" s="65">
        <f>1/50</f>
        <v>0.02</v>
      </c>
      <c r="M72" s="8"/>
      <c r="N72" s="8"/>
      <c r="O72" s="8"/>
      <c r="P72" s="8"/>
      <c r="Q72" s="8"/>
      <c r="R72" s="9"/>
      <c r="S72" s="29"/>
    </row>
    <row r="73" spans="1:20" x14ac:dyDescent="0.25">
      <c r="A73" s="19" t="s">
        <v>112</v>
      </c>
      <c r="B73" s="8">
        <v>16266</v>
      </c>
      <c r="C73" s="8" t="s">
        <v>114</v>
      </c>
      <c r="D73" s="8" t="s">
        <v>114</v>
      </c>
      <c r="E73" s="8" t="s">
        <v>11</v>
      </c>
      <c r="F73" s="8" t="s">
        <v>9</v>
      </c>
      <c r="G73" s="8" t="s">
        <v>89</v>
      </c>
      <c r="H73" s="8" t="s">
        <v>180</v>
      </c>
      <c r="I73" s="8">
        <v>1.91</v>
      </c>
      <c r="J73" s="8">
        <v>4</v>
      </c>
      <c r="K73" s="8"/>
      <c r="L73" s="65"/>
      <c r="M73" s="8"/>
      <c r="N73" s="8"/>
      <c r="O73" s="8"/>
      <c r="P73" s="8"/>
      <c r="Q73" s="8"/>
      <c r="R73" s="9"/>
      <c r="S73" s="29"/>
    </row>
    <row r="74" spans="1:20" x14ac:dyDescent="0.25">
      <c r="A74" s="19" t="s">
        <v>112</v>
      </c>
      <c r="B74" s="8">
        <v>104165</v>
      </c>
      <c r="C74" s="8" t="s">
        <v>114</v>
      </c>
      <c r="D74" s="8" t="s">
        <v>114</v>
      </c>
      <c r="E74" s="8" t="s">
        <v>11</v>
      </c>
      <c r="F74" s="8" t="s">
        <v>8</v>
      </c>
      <c r="G74" s="8" t="s">
        <v>89</v>
      </c>
      <c r="H74" s="8" t="s">
        <v>181</v>
      </c>
      <c r="I74" s="8">
        <v>1.08</v>
      </c>
      <c r="J74" s="8">
        <v>2</v>
      </c>
      <c r="K74" s="8"/>
      <c r="L74" s="65"/>
      <c r="M74" s="8"/>
      <c r="N74" s="8"/>
      <c r="O74" s="8"/>
      <c r="P74" s="8"/>
      <c r="Q74" s="8"/>
      <c r="R74" s="9"/>
      <c r="S74" s="29"/>
    </row>
    <row r="75" spans="1:20" x14ac:dyDescent="0.25">
      <c r="A75" s="19" t="s">
        <v>112</v>
      </c>
      <c r="B75" s="8">
        <v>104162</v>
      </c>
      <c r="C75" s="8" t="s">
        <v>115</v>
      </c>
      <c r="D75" s="8" t="s">
        <v>114</v>
      </c>
      <c r="E75" s="8" t="s">
        <v>10</v>
      </c>
      <c r="F75" s="8" t="s">
        <v>9</v>
      </c>
      <c r="G75" s="8" t="s">
        <v>89</v>
      </c>
      <c r="H75" s="8" t="s">
        <v>188</v>
      </c>
      <c r="I75" s="8">
        <v>1.52</v>
      </c>
      <c r="J75" s="8">
        <v>4</v>
      </c>
      <c r="K75" s="8"/>
      <c r="L75" s="65">
        <f>1/94</f>
        <v>1.0638297872340425E-2</v>
      </c>
      <c r="M75" s="8"/>
      <c r="N75" s="8"/>
      <c r="O75" s="8"/>
      <c r="P75" s="8"/>
      <c r="Q75" s="8"/>
      <c r="R75" s="9"/>
      <c r="S75" s="29"/>
    </row>
    <row r="76" spans="1:20" x14ac:dyDescent="0.25">
      <c r="A76" s="19" t="s">
        <v>112</v>
      </c>
      <c r="B76" s="8">
        <v>104161</v>
      </c>
      <c r="C76" s="8" t="s">
        <v>115</v>
      </c>
      <c r="D76" s="8" t="s">
        <v>114</v>
      </c>
      <c r="E76" s="8" t="s">
        <v>10</v>
      </c>
      <c r="F76" s="8" t="s">
        <v>8</v>
      </c>
      <c r="G76" s="8" t="s">
        <v>89</v>
      </c>
      <c r="H76" s="8" t="s">
        <v>189</v>
      </c>
      <c r="I76" s="8">
        <v>1.2</v>
      </c>
      <c r="J76" s="8">
        <v>2</v>
      </c>
      <c r="K76" s="8"/>
      <c r="L76" s="65"/>
      <c r="M76" s="8"/>
      <c r="N76" s="8"/>
      <c r="O76" s="8"/>
      <c r="P76" s="8"/>
      <c r="Q76" s="8"/>
      <c r="R76" s="9"/>
      <c r="S76" s="29"/>
    </row>
    <row r="77" spans="1:20" ht="30" x14ac:dyDescent="0.25">
      <c r="A77" s="19" t="s">
        <v>112</v>
      </c>
      <c r="B77" s="8">
        <v>16269</v>
      </c>
      <c r="C77" s="10" t="s">
        <v>113</v>
      </c>
      <c r="D77" s="8" t="s">
        <v>114</v>
      </c>
      <c r="E77" s="8" t="s">
        <v>10</v>
      </c>
      <c r="F77" s="8" t="s">
        <v>9</v>
      </c>
      <c r="G77" s="8" t="s">
        <v>89</v>
      </c>
      <c r="H77" s="8" t="s">
        <v>190</v>
      </c>
      <c r="I77" s="8">
        <v>1.3</v>
      </c>
      <c r="J77" s="8">
        <v>2</v>
      </c>
      <c r="K77" s="8"/>
      <c r="L77" s="65"/>
      <c r="M77" s="8"/>
      <c r="N77" s="8"/>
      <c r="O77" s="8"/>
      <c r="P77" s="8"/>
      <c r="Q77" s="8"/>
      <c r="R77" s="9"/>
      <c r="S77" s="29"/>
    </row>
    <row r="78" spans="1:20" ht="30" x14ac:dyDescent="0.25">
      <c r="A78" s="19" t="s">
        <v>112</v>
      </c>
      <c r="B78" s="8">
        <v>104154</v>
      </c>
      <c r="C78" s="10" t="s">
        <v>113</v>
      </c>
      <c r="D78" s="8" t="s">
        <v>114</v>
      </c>
      <c r="E78" s="8" t="s">
        <v>10</v>
      </c>
      <c r="F78" s="8" t="s">
        <v>8</v>
      </c>
      <c r="G78" s="8" t="s">
        <v>89</v>
      </c>
      <c r="H78" s="8" t="s">
        <v>191</v>
      </c>
      <c r="I78" s="8">
        <v>1.33</v>
      </c>
      <c r="J78" s="8">
        <v>2</v>
      </c>
      <c r="K78" s="8"/>
      <c r="L78" s="65"/>
      <c r="M78" s="8"/>
      <c r="N78" s="8"/>
      <c r="O78" s="8"/>
      <c r="P78" s="8"/>
      <c r="Q78" s="8"/>
      <c r="R78" s="9"/>
      <c r="S78" s="29"/>
    </row>
    <row r="79" spans="1:20" x14ac:dyDescent="0.25">
      <c r="A79" s="19" t="s">
        <v>112</v>
      </c>
      <c r="B79" s="8">
        <v>16271</v>
      </c>
      <c r="C79" s="8" t="s">
        <v>116</v>
      </c>
      <c r="D79" s="8" t="s">
        <v>114</v>
      </c>
      <c r="E79" s="8" t="s">
        <v>10</v>
      </c>
      <c r="F79" s="8" t="s">
        <v>9</v>
      </c>
      <c r="G79" s="8" t="s">
        <v>89</v>
      </c>
      <c r="H79" s="54" t="s">
        <v>193</v>
      </c>
      <c r="I79" s="8">
        <v>1.17</v>
      </c>
      <c r="J79" s="8">
        <v>2</v>
      </c>
      <c r="K79" s="8"/>
      <c r="L79" s="65"/>
      <c r="M79" s="8"/>
      <c r="N79" s="8"/>
      <c r="O79" s="8"/>
      <c r="P79" s="8"/>
      <c r="Q79" s="8"/>
      <c r="R79" s="9"/>
      <c r="S79" s="29"/>
    </row>
    <row r="80" spans="1:20" ht="45" x14ac:dyDescent="0.25">
      <c r="A80" s="19" t="s">
        <v>112</v>
      </c>
      <c r="B80" s="8">
        <v>16268</v>
      </c>
      <c r="C80" s="10" t="s">
        <v>117</v>
      </c>
      <c r="D80" s="8" t="s">
        <v>114</v>
      </c>
      <c r="E80" s="8" t="s">
        <v>10</v>
      </c>
      <c r="F80" s="8" t="s">
        <v>9</v>
      </c>
      <c r="G80" s="8" t="s">
        <v>89</v>
      </c>
      <c r="H80" s="8" t="s">
        <v>192</v>
      </c>
      <c r="I80" s="8">
        <v>0</v>
      </c>
      <c r="J80" s="8">
        <v>0</v>
      </c>
      <c r="K80" s="8"/>
      <c r="L80" s="65"/>
      <c r="M80" s="8"/>
      <c r="N80" s="8"/>
      <c r="O80" s="8"/>
      <c r="P80" s="8"/>
      <c r="Q80" s="8"/>
      <c r="R80" s="9"/>
      <c r="S80" s="29"/>
    </row>
    <row r="81" spans="1:20" ht="30" x14ac:dyDescent="0.25">
      <c r="A81" s="19" t="s">
        <v>112</v>
      </c>
      <c r="B81" s="8">
        <v>183144</v>
      </c>
      <c r="C81" s="8" t="s">
        <v>116</v>
      </c>
      <c r="D81" s="8" t="s">
        <v>114</v>
      </c>
      <c r="E81" s="8" t="s">
        <v>7</v>
      </c>
      <c r="F81" s="8" t="s">
        <v>9</v>
      </c>
      <c r="G81" s="10" t="s">
        <v>118</v>
      </c>
      <c r="H81" s="54" t="s">
        <v>194</v>
      </c>
      <c r="I81" s="8">
        <v>1</v>
      </c>
      <c r="J81" s="8">
        <v>1</v>
      </c>
      <c r="K81" s="8"/>
      <c r="L81" s="65">
        <f>1/4</f>
        <v>0.25</v>
      </c>
      <c r="M81" s="8"/>
      <c r="N81" s="8"/>
      <c r="O81" s="8"/>
      <c r="P81" s="8"/>
      <c r="Q81" s="8"/>
      <c r="R81" s="9"/>
      <c r="S81" s="29"/>
    </row>
    <row r="82" spans="1:20" x14ac:dyDescent="0.25">
      <c r="A82" s="19" t="s">
        <v>112</v>
      </c>
      <c r="B82" s="8">
        <v>183143</v>
      </c>
      <c r="C82" s="8" t="s">
        <v>116</v>
      </c>
      <c r="D82" s="8" t="s">
        <v>114</v>
      </c>
      <c r="E82" s="8" t="s">
        <v>7</v>
      </c>
      <c r="F82" s="8" t="s">
        <v>8</v>
      </c>
      <c r="G82" s="8" t="s">
        <v>89</v>
      </c>
      <c r="H82" s="54" t="s">
        <v>195</v>
      </c>
      <c r="I82" s="8">
        <v>1</v>
      </c>
      <c r="J82" s="8">
        <v>1</v>
      </c>
      <c r="K82" s="8"/>
      <c r="L82" s="65"/>
      <c r="M82" s="8"/>
      <c r="N82" s="8"/>
      <c r="O82" s="8"/>
      <c r="P82" s="8"/>
      <c r="Q82" s="8"/>
      <c r="R82" s="9"/>
      <c r="S82" s="29"/>
    </row>
    <row r="83" spans="1:20" ht="30" x14ac:dyDescent="0.25">
      <c r="A83" s="19" t="s">
        <v>112</v>
      </c>
      <c r="B83" s="8">
        <v>104151</v>
      </c>
      <c r="C83" s="10" t="s">
        <v>119</v>
      </c>
      <c r="D83" s="8" t="s">
        <v>114</v>
      </c>
      <c r="E83" s="8" t="s">
        <v>7</v>
      </c>
      <c r="F83" s="8" t="s">
        <v>9</v>
      </c>
      <c r="G83" s="10" t="s">
        <v>118</v>
      </c>
      <c r="H83" s="54" t="s">
        <v>196</v>
      </c>
      <c r="I83" s="8">
        <v>1.29</v>
      </c>
      <c r="J83" s="8">
        <v>2</v>
      </c>
      <c r="K83" s="8"/>
      <c r="L83" s="65">
        <f>1/9</f>
        <v>0.1111111111111111</v>
      </c>
      <c r="M83" s="8"/>
      <c r="N83" s="8"/>
      <c r="O83" s="8"/>
      <c r="P83" s="8"/>
      <c r="Q83" s="8"/>
      <c r="R83" s="9"/>
      <c r="S83" s="29"/>
    </row>
    <row r="84" spans="1:20" ht="30" x14ac:dyDescent="0.25">
      <c r="A84" s="19" t="s">
        <v>112</v>
      </c>
      <c r="B84" s="8">
        <v>104150</v>
      </c>
      <c r="C84" s="10" t="s">
        <v>119</v>
      </c>
      <c r="D84" s="8" t="s">
        <v>114</v>
      </c>
      <c r="E84" s="8" t="s">
        <v>7</v>
      </c>
      <c r="F84" s="8" t="s">
        <v>8</v>
      </c>
      <c r="G84" s="8" t="s">
        <v>89</v>
      </c>
      <c r="H84" s="54" t="s">
        <v>197</v>
      </c>
      <c r="I84" s="8">
        <v>2</v>
      </c>
      <c r="J84" s="8">
        <v>2</v>
      </c>
      <c r="K84" s="8"/>
      <c r="L84" s="65"/>
      <c r="M84" s="8"/>
      <c r="N84" s="8"/>
      <c r="O84" s="8"/>
      <c r="P84" s="8"/>
      <c r="Q84" s="8"/>
      <c r="R84" s="9"/>
      <c r="S84" s="29"/>
    </row>
    <row r="85" spans="1:20" x14ac:dyDescent="0.25">
      <c r="A85" s="19" t="s">
        <v>112</v>
      </c>
      <c r="B85" s="8">
        <v>12705</v>
      </c>
      <c r="C85" s="10" t="s">
        <v>120</v>
      </c>
      <c r="D85" s="8" t="s">
        <v>114</v>
      </c>
      <c r="E85" s="8" t="s">
        <v>7</v>
      </c>
      <c r="F85" s="8" t="s">
        <v>9</v>
      </c>
      <c r="G85" s="8" t="s">
        <v>89</v>
      </c>
      <c r="H85" s="54" t="s">
        <v>198</v>
      </c>
      <c r="I85" s="8">
        <v>1.17</v>
      </c>
      <c r="J85" s="8">
        <v>2</v>
      </c>
      <c r="K85" s="8"/>
      <c r="L85" s="65">
        <f>1/7</f>
        <v>0.14285714285714285</v>
      </c>
      <c r="M85" s="8"/>
      <c r="N85" s="8"/>
      <c r="O85" s="8"/>
      <c r="P85" s="8"/>
      <c r="Q85" s="8"/>
      <c r="R85" s="9"/>
      <c r="S85" s="29"/>
    </row>
    <row r="86" spans="1:20" x14ac:dyDescent="0.25">
      <c r="A86" s="19" t="s">
        <v>112</v>
      </c>
      <c r="B86" s="8">
        <v>104148</v>
      </c>
      <c r="C86" s="10" t="s">
        <v>120</v>
      </c>
      <c r="D86" s="8" t="s">
        <v>114</v>
      </c>
      <c r="E86" s="8" t="s">
        <v>7</v>
      </c>
      <c r="F86" s="8" t="s">
        <v>8</v>
      </c>
      <c r="G86" s="8" t="s">
        <v>89</v>
      </c>
      <c r="H86" s="54" t="s">
        <v>199</v>
      </c>
      <c r="I86" s="8">
        <v>0</v>
      </c>
      <c r="J86" s="8">
        <v>0</v>
      </c>
      <c r="K86" s="8"/>
      <c r="L86" s="65"/>
      <c r="M86" s="8"/>
      <c r="N86" s="8"/>
      <c r="O86" s="8"/>
      <c r="P86" s="8"/>
      <c r="Q86" s="8"/>
      <c r="R86" s="9"/>
      <c r="S86" s="29"/>
    </row>
    <row r="87" spans="1:20" x14ac:dyDescent="0.25">
      <c r="A87" s="19" t="s">
        <v>112</v>
      </c>
      <c r="B87" s="8">
        <v>104170</v>
      </c>
      <c r="C87" s="10" t="s">
        <v>121</v>
      </c>
      <c r="D87" s="8" t="s">
        <v>114</v>
      </c>
      <c r="E87" s="8" t="s">
        <v>7</v>
      </c>
      <c r="F87" s="8" t="s">
        <v>9</v>
      </c>
      <c r="G87" s="8" t="s">
        <v>100</v>
      </c>
      <c r="H87" s="54" t="s">
        <v>200</v>
      </c>
      <c r="I87" s="8">
        <v>0</v>
      </c>
      <c r="J87" s="8">
        <v>0</v>
      </c>
      <c r="K87" s="8"/>
      <c r="L87" s="65"/>
      <c r="M87" s="8"/>
      <c r="N87" s="8"/>
      <c r="O87" s="8"/>
      <c r="P87" s="8"/>
      <c r="Q87" s="8"/>
      <c r="R87" s="9"/>
      <c r="S87" s="29"/>
    </row>
    <row r="88" spans="1:20" x14ac:dyDescent="0.25">
      <c r="A88" s="19" t="s">
        <v>112</v>
      </c>
      <c r="B88" s="8">
        <v>104144</v>
      </c>
      <c r="C88" s="10" t="s">
        <v>121</v>
      </c>
      <c r="D88" s="8" t="s">
        <v>114</v>
      </c>
      <c r="E88" s="8" t="s">
        <v>7</v>
      </c>
      <c r="F88" s="8" t="s">
        <v>8</v>
      </c>
      <c r="G88" s="8" t="s">
        <v>100</v>
      </c>
      <c r="H88" s="54" t="s">
        <v>200</v>
      </c>
      <c r="I88" s="8">
        <v>0</v>
      </c>
      <c r="J88" s="8">
        <v>0</v>
      </c>
      <c r="K88" s="8"/>
      <c r="L88" s="65"/>
      <c r="M88" s="8"/>
      <c r="N88" s="8"/>
      <c r="O88" s="8"/>
      <c r="P88" s="8"/>
      <c r="Q88" s="8"/>
      <c r="R88" s="9"/>
      <c r="S88" s="29"/>
    </row>
    <row r="89" spans="1:20" x14ac:dyDescent="0.25">
      <c r="A89" s="19" t="s">
        <v>112</v>
      </c>
      <c r="B89" s="8">
        <v>12701</v>
      </c>
      <c r="C89" s="10" t="s">
        <v>121</v>
      </c>
      <c r="D89" s="8" t="s">
        <v>114</v>
      </c>
      <c r="E89" s="8" t="s">
        <v>7</v>
      </c>
      <c r="F89" s="8" t="s">
        <v>9</v>
      </c>
      <c r="G89" s="8" t="s">
        <v>89</v>
      </c>
      <c r="H89" s="54" t="s">
        <v>201</v>
      </c>
      <c r="I89" s="8">
        <v>1</v>
      </c>
      <c r="J89" s="8">
        <v>1</v>
      </c>
      <c r="K89" s="8"/>
      <c r="L89" s="65">
        <f>2/6</f>
        <v>0.33333333333333331</v>
      </c>
      <c r="M89" s="8"/>
      <c r="N89" s="8"/>
      <c r="O89" s="8"/>
      <c r="P89" s="8"/>
      <c r="Q89" s="8"/>
      <c r="R89" s="9"/>
      <c r="S89" s="29"/>
    </row>
    <row r="90" spans="1:20" x14ac:dyDescent="0.25">
      <c r="A90" s="19" t="s">
        <v>112</v>
      </c>
      <c r="B90" s="8">
        <v>104145</v>
      </c>
      <c r="C90" s="10" t="s">
        <v>121</v>
      </c>
      <c r="D90" s="8" t="s">
        <v>114</v>
      </c>
      <c r="E90" s="8" t="s">
        <v>7</v>
      </c>
      <c r="F90" s="8" t="s">
        <v>8</v>
      </c>
      <c r="G90" s="8" t="s">
        <v>89</v>
      </c>
      <c r="H90" s="54" t="s">
        <v>202</v>
      </c>
      <c r="I90" s="8">
        <v>1</v>
      </c>
      <c r="J90" s="8">
        <v>1</v>
      </c>
      <c r="K90" s="8"/>
      <c r="L90" s="65"/>
      <c r="M90" s="8"/>
      <c r="N90" s="8"/>
      <c r="O90" s="8"/>
      <c r="P90" s="8"/>
      <c r="Q90" s="8"/>
      <c r="R90" s="9"/>
      <c r="S90" s="29"/>
    </row>
    <row r="91" spans="1:20" x14ac:dyDescent="0.25">
      <c r="A91" s="21" t="s">
        <v>112</v>
      </c>
      <c r="B91" s="11"/>
      <c r="C91" s="13"/>
      <c r="D91" s="11"/>
      <c r="E91" s="11">
        <v>1</v>
      </c>
      <c r="F91" s="11"/>
      <c r="G91" s="11"/>
      <c r="H91" s="11"/>
      <c r="I91" s="11"/>
      <c r="J91" s="11"/>
      <c r="K91" s="11"/>
      <c r="L91" s="66">
        <f>1/369</f>
        <v>2.7100271002710027E-3</v>
      </c>
      <c r="M91" s="11"/>
      <c r="N91" s="11"/>
      <c r="O91" s="11"/>
      <c r="P91" s="11"/>
      <c r="Q91" s="11"/>
      <c r="R91" s="12"/>
      <c r="S91" s="22"/>
      <c r="T91" s="4"/>
    </row>
    <row r="92" spans="1:20" x14ac:dyDescent="0.25">
      <c r="A92" s="21" t="s">
        <v>112</v>
      </c>
      <c r="B92" s="11"/>
      <c r="C92" s="13"/>
      <c r="D92" s="11"/>
      <c r="E92" s="11">
        <v>2</v>
      </c>
      <c r="F92" s="11"/>
      <c r="G92" s="11"/>
      <c r="H92" s="11"/>
      <c r="I92" s="11"/>
      <c r="J92" s="11"/>
      <c r="K92" s="11"/>
      <c r="L92" s="66">
        <f>1/187</f>
        <v>5.3475935828877002E-3</v>
      </c>
      <c r="M92" s="11"/>
      <c r="N92" s="11"/>
      <c r="O92" s="11"/>
      <c r="P92" s="11"/>
      <c r="Q92" s="11"/>
      <c r="R92" s="12"/>
      <c r="S92" s="22"/>
      <c r="T92" s="4"/>
    </row>
    <row r="93" spans="1:20" x14ac:dyDescent="0.25">
      <c r="A93" s="21" t="s">
        <v>112</v>
      </c>
      <c r="B93" s="11"/>
      <c r="C93" s="11"/>
      <c r="D93" s="11"/>
      <c r="E93" s="11">
        <v>3</v>
      </c>
      <c r="F93" s="11"/>
      <c r="G93" s="11"/>
      <c r="H93" s="11"/>
      <c r="I93" s="11"/>
      <c r="J93" s="11"/>
      <c r="K93" s="11"/>
      <c r="L93" s="66">
        <f>5/30</f>
        <v>0.16666666666666666</v>
      </c>
      <c r="M93" s="11"/>
      <c r="N93" s="11"/>
      <c r="O93" s="11"/>
      <c r="P93" s="11"/>
      <c r="Q93" s="11"/>
      <c r="R93" s="12"/>
      <c r="S93" s="22"/>
      <c r="T93" s="4"/>
    </row>
    <row r="94" spans="1:20" ht="15.75" thickBot="1" x14ac:dyDescent="0.3">
      <c r="A94" s="23" t="s">
        <v>112</v>
      </c>
      <c r="B94" s="24" t="s">
        <v>78</v>
      </c>
      <c r="C94" s="24"/>
      <c r="D94" s="24"/>
      <c r="E94" s="24"/>
      <c r="F94" s="24"/>
      <c r="G94" s="24"/>
      <c r="H94" s="24"/>
      <c r="I94" s="24"/>
      <c r="J94" s="24"/>
      <c r="K94" s="24">
        <v>800</v>
      </c>
      <c r="L94" s="67">
        <f>7/587</f>
        <v>1.192504258943782E-2</v>
      </c>
      <c r="M94" s="24"/>
      <c r="N94" s="24">
        <v>2</v>
      </c>
      <c r="O94" s="24"/>
      <c r="P94" s="24">
        <v>2</v>
      </c>
      <c r="Q94" s="47">
        <v>0.12</v>
      </c>
      <c r="R94" s="25">
        <v>0.88</v>
      </c>
      <c r="S94" s="26"/>
      <c r="T94" s="5"/>
    </row>
    <row r="95" spans="1:20" ht="15.75" thickBot="1" x14ac:dyDescent="0.3">
      <c r="A95" s="122" t="s">
        <v>243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4"/>
      <c r="T95" s="4"/>
    </row>
    <row r="96" spans="1:20" ht="30" x14ac:dyDescent="0.25">
      <c r="A96" s="31" t="s">
        <v>6</v>
      </c>
      <c r="B96" s="16">
        <v>104072</v>
      </c>
      <c r="C96" s="27" t="s">
        <v>122</v>
      </c>
      <c r="D96" s="27" t="s">
        <v>94</v>
      </c>
      <c r="E96" s="27" t="s">
        <v>11</v>
      </c>
      <c r="F96" s="27" t="s">
        <v>9</v>
      </c>
      <c r="G96" s="16" t="s">
        <v>89</v>
      </c>
      <c r="H96" s="27" t="s">
        <v>184</v>
      </c>
      <c r="I96" s="16">
        <v>1.46</v>
      </c>
      <c r="J96" s="16">
        <v>3</v>
      </c>
      <c r="K96" s="16"/>
      <c r="L96" s="64">
        <f>1/40</f>
        <v>2.5000000000000001E-2</v>
      </c>
      <c r="M96" s="16"/>
      <c r="N96" s="16"/>
      <c r="O96" s="16"/>
      <c r="P96" s="16"/>
      <c r="Q96" s="16"/>
      <c r="R96" s="17"/>
      <c r="S96" s="28"/>
    </row>
    <row r="97" spans="1:20" ht="30" x14ac:dyDescent="0.25">
      <c r="A97" s="32" t="s">
        <v>6</v>
      </c>
      <c r="B97" s="8">
        <v>104071</v>
      </c>
      <c r="C97" s="10" t="s">
        <v>122</v>
      </c>
      <c r="D97" s="10" t="s">
        <v>94</v>
      </c>
      <c r="E97" s="10" t="s">
        <v>11</v>
      </c>
      <c r="F97" s="10" t="s">
        <v>8</v>
      </c>
      <c r="G97" s="8" t="s">
        <v>89</v>
      </c>
      <c r="H97" s="10" t="s">
        <v>185</v>
      </c>
      <c r="I97" s="8">
        <v>1</v>
      </c>
      <c r="J97" s="8">
        <v>1</v>
      </c>
      <c r="K97" s="8"/>
      <c r="L97" s="65"/>
      <c r="M97" s="8"/>
      <c r="N97" s="8"/>
      <c r="O97" s="8"/>
      <c r="P97" s="8"/>
      <c r="Q97" s="8"/>
      <c r="R97" s="9"/>
      <c r="S97" s="29"/>
    </row>
    <row r="98" spans="1:20" ht="30" x14ac:dyDescent="0.25">
      <c r="A98" s="32" t="s">
        <v>6</v>
      </c>
      <c r="B98" s="8">
        <v>104070</v>
      </c>
      <c r="C98" s="10" t="s">
        <v>122</v>
      </c>
      <c r="D98" s="10" t="s">
        <v>94</v>
      </c>
      <c r="E98" s="10" t="s">
        <v>10</v>
      </c>
      <c r="F98" s="10" t="s">
        <v>9</v>
      </c>
      <c r="G98" s="8" t="s">
        <v>89</v>
      </c>
      <c r="H98" s="10" t="s">
        <v>186</v>
      </c>
      <c r="I98" s="8">
        <v>1.38</v>
      </c>
      <c r="J98" s="8">
        <v>3</v>
      </c>
      <c r="K98" s="8"/>
      <c r="L98" s="65">
        <f>1/23</f>
        <v>4.3478260869565216E-2</v>
      </c>
      <c r="M98" s="8"/>
      <c r="N98" s="8"/>
      <c r="O98" s="8"/>
      <c r="P98" s="8"/>
      <c r="Q98" s="8"/>
      <c r="R98" s="9"/>
      <c r="S98" s="29"/>
    </row>
    <row r="99" spans="1:20" ht="30" x14ac:dyDescent="0.25">
      <c r="A99" s="32" t="s">
        <v>6</v>
      </c>
      <c r="B99" s="8">
        <v>104069</v>
      </c>
      <c r="C99" s="10" t="s">
        <v>122</v>
      </c>
      <c r="D99" s="10" t="s">
        <v>94</v>
      </c>
      <c r="E99" s="10" t="s">
        <v>10</v>
      </c>
      <c r="F99" s="10" t="s">
        <v>8</v>
      </c>
      <c r="G99" s="8" t="s">
        <v>89</v>
      </c>
      <c r="H99" s="54" t="s">
        <v>187</v>
      </c>
      <c r="I99" s="8">
        <v>0</v>
      </c>
      <c r="J99" s="8">
        <v>0</v>
      </c>
      <c r="K99" s="8"/>
      <c r="L99" s="65"/>
      <c r="M99" s="8"/>
      <c r="N99" s="8"/>
      <c r="O99" s="8"/>
      <c r="P99" s="8"/>
      <c r="Q99" s="8"/>
      <c r="R99" s="9"/>
      <c r="S99" s="29"/>
    </row>
    <row r="100" spans="1:20" ht="45" x14ac:dyDescent="0.25">
      <c r="A100" s="32" t="s">
        <v>6</v>
      </c>
      <c r="B100" s="8">
        <v>183695</v>
      </c>
      <c r="C100" s="10" t="s">
        <v>123</v>
      </c>
      <c r="D100" s="10" t="s">
        <v>94</v>
      </c>
      <c r="E100" s="10" t="s">
        <v>7</v>
      </c>
      <c r="F100" s="10" t="s">
        <v>9</v>
      </c>
      <c r="G100" s="8" t="s">
        <v>89</v>
      </c>
      <c r="H100" s="54" t="s">
        <v>182</v>
      </c>
      <c r="I100" s="8">
        <v>1.38</v>
      </c>
      <c r="J100" s="8">
        <v>2</v>
      </c>
      <c r="K100" s="8"/>
      <c r="L100" s="65">
        <f>2/11</f>
        <v>0.18181818181818182</v>
      </c>
      <c r="M100" s="8"/>
      <c r="N100" s="8"/>
      <c r="O100" s="8"/>
      <c r="P100" s="8"/>
      <c r="Q100" s="8"/>
      <c r="R100" s="9"/>
      <c r="S100" s="29"/>
    </row>
    <row r="101" spans="1:20" ht="45" x14ac:dyDescent="0.25">
      <c r="A101" s="32" t="s">
        <v>6</v>
      </c>
      <c r="B101" s="8">
        <v>183694</v>
      </c>
      <c r="C101" s="10" t="s">
        <v>123</v>
      </c>
      <c r="D101" s="10" t="s">
        <v>94</v>
      </c>
      <c r="E101" s="10" t="s">
        <v>7</v>
      </c>
      <c r="F101" s="10" t="s">
        <v>8</v>
      </c>
      <c r="G101" s="8" t="s">
        <v>89</v>
      </c>
      <c r="H101" s="54" t="s">
        <v>183</v>
      </c>
      <c r="I101" s="8">
        <v>1.25</v>
      </c>
      <c r="J101" s="8">
        <v>2</v>
      </c>
      <c r="K101" s="8"/>
      <c r="L101" s="65"/>
      <c r="M101" s="8"/>
      <c r="N101" s="8"/>
      <c r="O101" s="8"/>
      <c r="P101" s="8"/>
      <c r="Q101" s="8"/>
      <c r="R101" s="9"/>
      <c r="S101" s="29"/>
    </row>
    <row r="102" spans="1:20" x14ac:dyDescent="0.25">
      <c r="A102" s="33" t="s">
        <v>6</v>
      </c>
      <c r="B102" s="13"/>
      <c r="C102" s="13"/>
      <c r="D102" s="11"/>
      <c r="E102" s="11">
        <v>1</v>
      </c>
      <c r="F102" s="11"/>
      <c r="G102" s="11"/>
      <c r="H102" s="11"/>
      <c r="I102" s="11"/>
      <c r="J102" s="11"/>
      <c r="K102" s="11"/>
      <c r="L102" s="66">
        <f>1/54</f>
        <v>1.8518518518518517E-2</v>
      </c>
      <c r="M102" s="11"/>
      <c r="N102" s="11"/>
      <c r="O102" s="11"/>
      <c r="P102" s="11"/>
      <c r="Q102" s="11"/>
      <c r="R102" s="12"/>
      <c r="S102" s="22"/>
      <c r="T102" s="4"/>
    </row>
    <row r="103" spans="1:20" x14ac:dyDescent="0.25">
      <c r="A103" s="33" t="s">
        <v>6</v>
      </c>
      <c r="B103" s="13"/>
      <c r="C103" s="13"/>
      <c r="D103" s="11"/>
      <c r="E103" s="11">
        <v>2</v>
      </c>
      <c r="F103" s="11"/>
      <c r="G103" s="11"/>
      <c r="H103" s="11"/>
      <c r="I103" s="11"/>
      <c r="J103" s="11"/>
      <c r="K103" s="11"/>
      <c r="L103" s="66">
        <f>2/34</f>
        <v>5.8823529411764705E-2</v>
      </c>
      <c r="M103" s="11"/>
      <c r="N103" s="11"/>
      <c r="O103" s="11"/>
      <c r="P103" s="11"/>
      <c r="Q103" s="11"/>
      <c r="R103" s="12"/>
      <c r="S103" s="22"/>
      <c r="T103" s="4"/>
    </row>
    <row r="104" spans="1:20" x14ac:dyDescent="0.25">
      <c r="A104" s="33" t="s">
        <v>6</v>
      </c>
      <c r="B104" s="13"/>
      <c r="C104" s="13"/>
      <c r="D104" s="11"/>
      <c r="E104" s="11">
        <v>3</v>
      </c>
      <c r="F104" s="11"/>
      <c r="G104" s="11"/>
      <c r="H104" s="11"/>
      <c r="I104" s="11"/>
      <c r="J104" s="11"/>
      <c r="K104" s="11"/>
      <c r="L104" s="66">
        <f>2/16</f>
        <v>0.125</v>
      </c>
      <c r="M104" s="11"/>
      <c r="N104" s="11"/>
      <c r="O104" s="11"/>
      <c r="P104" s="11"/>
      <c r="Q104" s="11"/>
      <c r="R104" s="12"/>
      <c r="S104" s="22"/>
      <c r="T104" s="4"/>
    </row>
    <row r="105" spans="1:20" ht="15.75" thickBot="1" x14ac:dyDescent="0.3">
      <c r="A105" s="35" t="s">
        <v>6</v>
      </c>
      <c r="B105" s="24" t="s">
        <v>78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67">
        <f>4/104</f>
        <v>3.8461538461538464E-2</v>
      </c>
      <c r="M105" s="24"/>
      <c r="N105" s="24">
        <v>0</v>
      </c>
      <c r="O105" s="24"/>
      <c r="P105" s="24">
        <v>1</v>
      </c>
      <c r="Q105" s="47">
        <v>7.0000000000000007E-2</v>
      </c>
      <c r="R105" s="25">
        <v>0.83</v>
      </c>
      <c r="S105" s="26"/>
      <c r="T105" s="5"/>
    </row>
    <row r="106" spans="1:20" ht="15.75" thickBot="1" x14ac:dyDescent="0.3">
      <c r="A106" s="158" t="s">
        <v>244</v>
      </c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60"/>
    </row>
    <row r="107" spans="1:20" ht="15.75" thickBot="1" x14ac:dyDescent="0.3">
      <c r="A107" s="117" t="s">
        <v>235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>
        <v>1183</v>
      </c>
      <c r="L107" s="70"/>
      <c r="M107" s="69"/>
      <c r="N107" s="69"/>
      <c r="O107" s="69"/>
      <c r="P107" s="69"/>
      <c r="Q107" s="69"/>
      <c r="R107" s="115"/>
      <c r="S107" s="116"/>
    </row>
    <row r="108" spans="1:20" ht="15.75" thickBot="1" x14ac:dyDescent="0.3">
      <c r="A108" s="4"/>
    </row>
    <row r="109" spans="1:20" ht="15.75" thickBot="1" x14ac:dyDescent="0.3">
      <c r="A109" s="117" t="s">
        <v>399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70"/>
      <c r="M109" s="69"/>
      <c r="N109" s="69"/>
      <c r="O109" s="69"/>
      <c r="P109" s="69"/>
      <c r="Q109" s="69"/>
      <c r="R109" s="115"/>
      <c r="S109" s="71">
        <v>0.54600000000000004</v>
      </c>
    </row>
  </sheetData>
  <mergeCells count="21">
    <mergeCell ref="A106:R106"/>
    <mergeCell ref="A3:R3"/>
    <mergeCell ref="A38:R38"/>
    <mergeCell ref="A59:R59"/>
    <mergeCell ref="A70:R70"/>
    <mergeCell ref="A95:R95"/>
    <mergeCell ref="E1:E2"/>
    <mergeCell ref="D1:D2"/>
    <mergeCell ref="C1:C2"/>
    <mergeCell ref="B1:B2"/>
    <mergeCell ref="A1:A2"/>
    <mergeCell ref="Q1:Q2"/>
    <mergeCell ref="R1:R2"/>
    <mergeCell ref="H1:H2"/>
    <mergeCell ref="G1:G2"/>
    <mergeCell ref="F1:F2"/>
    <mergeCell ref="I1:J1"/>
    <mergeCell ref="L1:L2"/>
    <mergeCell ref="M1:M2"/>
    <mergeCell ref="N1:N2"/>
    <mergeCell ref="P1:P2"/>
  </mergeCells>
  <phoneticPr fontId="2" type="noConversion"/>
  <pageMargins left="0.7" right="0.7" top="0.75" bottom="0.75" header="0.3" footer="0.3"/>
  <pageSetup paperSize="9" scale="40" fitToHeight="0" orientation="landscape" verticalDpi="0" r:id="rId1"/>
  <ignoredErrors>
    <ignoredError sqref="H5 H19 H25:H27 H30:H33 H44 H46:H48 H49 H64:H65 H99:H101 H79 H81:H90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032B1-15CF-4E85-B0FA-02F38170AAF3}">
  <dimension ref="A1:AB108"/>
  <sheetViews>
    <sheetView zoomScale="80" zoomScaleNormal="80" workbookViewId="0">
      <pane ySplit="1" topLeftCell="A2" activePane="bottomLeft" state="frozen"/>
      <selection activeCell="G1" sqref="G1"/>
      <selection pane="bottomLeft" activeCell="K7" sqref="K7"/>
    </sheetView>
  </sheetViews>
  <sheetFormatPr defaultRowHeight="15" x14ac:dyDescent="0.25"/>
  <cols>
    <col min="2" max="2" width="10.28515625" customWidth="1"/>
    <col min="3" max="3" width="19.85546875" customWidth="1"/>
    <col min="4" max="4" width="16.28515625" customWidth="1"/>
    <col min="5" max="5" width="7.28515625" bestFit="1" customWidth="1"/>
    <col min="6" max="6" width="7.85546875" bestFit="1" customWidth="1"/>
    <col min="7" max="7" width="12.5703125" customWidth="1"/>
    <col min="14" max="14" width="18.42578125" customWidth="1"/>
    <col min="15" max="15" width="14" customWidth="1"/>
    <col min="19" max="20" width="0" hidden="1" customWidth="1"/>
    <col min="21" max="21" width="15.85546875" customWidth="1"/>
    <col min="22" max="22" width="11.140625" customWidth="1"/>
    <col min="23" max="23" width="10.5703125" customWidth="1"/>
    <col min="24" max="24" width="14.5703125" style="72" customWidth="1"/>
    <col min="25" max="25" width="16.7109375" style="68" customWidth="1"/>
    <col min="26" max="26" width="17.85546875" hidden="1" customWidth="1"/>
    <col min="27" max="27" width="17.140625" customWidth="1"/>
    <col min="28" max="28" width="17" customWidth="1"/>
  </cols>
  <sheetData>
    <row r="1" spans="1:28" s="1" customFormat="1" ht="105.75" customHeight="1" x14ac:dyDescent="0.25">
      <c r="A1" s="131" t="s">
        <v>77</v>
      </c>
      <c r="B1" s="131" t="s">
        <v>12</v>
      </c>
      <c r="C1" s="166" t="s">
        <v>13</v>
      </c>
      <c r="D1" s="166" t="s">
        <v>14</v>
      </c>
      <c r="E1" s="166" t="s">
        <v>15</v>
      </c>
      <c r="F1" s="166" t="s">
        <v>16</v>
      </c>
      <c r="G1" s="166" t="s">
        <v>17</v>
      </c>
      <c r="H1" s="131" t="s">
        <v>51</v>
      </c>
      <c r="I1" s="131"/>
      <c r="J1" s="131"/>
      <c r="K1" s="131"/>
      <c r="L1" s="131"/>
      <c r="M1" s="131"/>
      <c r="N1" s="166" t="s">
        <v>58</v>
      </c>
      <c r="O1" s="166" t="s">
        <v>59</v>
      </c>
      <c r="P1" s="131" t="s">
        <v>65</v>
      </c>
      <c r="Q1" s="131"/>
      <c r="R1" s="131"/>
      <c r="S1" s="131"/>
      <c r="T1" s="131"/>
      <c r="U1" s="166" t="s">
        <v>66</v>
      </c>
      <c r="V1" s="131" t="s">
        <v>67</v>
      </c>
      <c r="W1" s="131"/>
      <c r="X1" s="77" t="s">
        <v>70</v>
      </c>
      <c r="Y1" s="41" t="s">
        <v>71</v>
      </c>
      <c r="Z1" s="7" t="s">
        <v>72</v>
      </c>
      <c r="AA1" s="166" t="s">
        <v>73</v>
      </c>
      <c r="AB1" s="166" t="s">
        <v>74</v>
      </c>
    </row>
    <row r="2" spans="1:28" ht="30" x14ac:dyDescent="0.25">
      <c r="A2" s="131"/>
      <c r="B2" s="131"/>
      <c r="C2" s="167"/>
      <c r="D2" s="167"/>
      <c r="E2" s="167"/>
      <c r="F2" s="167"/>
      <c r="G2" s="167"/>
      <c r="H2" s="39" t="s">
        <v>52</v>
      </c>
      <c r="I2" s="39" t="s">
        <v>53</v>
      </c>
      <c r="J2" s="7" t="s">
        <v>54</v>
      </c>
      <c r="K2" s="39" t="s">
        <v>55</v>
      </c>
      <c r="L2" s="39" t="s">
        <v>56</v>
      </c>
      <c r="M2" s="39" t="s">
        <v>57</v>
      </c>
      <c r="N2" s="167"/>
      <c r="O2" s="167"/>
      <c r="P2" s="39" t="s">
        <v>60</v>
      </c>
      <c r="Q2" s="39" t="s">
        <v>61</v>
      </c>
      <c r="R2" s="39" t="s">
        <v>62</v>
      </c>
      <c r="S2" s="39" t="s">
        <v>63</v>
      </c>
      <c r="T2" s="39" t="s">
        <v>64</v>
      </c>
      <c r="U2" s="167"/>
      <c r="V2" s="7" t="s">
        <v>68</v>
      </c>
      <c r="W2" s="39" t="s">
        <v>69</v>
      </c>
      <c r="X2" s="78" t="s">
        <v>230</v>
      </c>
      <c r="Y2" s="40" t="s">
        <v>231</v>
      </c>
      <c r="Z2" s="39"/>
      <c r="AA2" s="167"/>
      <c r="AB2" s="167"/>
    </row>
    <row r="3" spans="1:28" ht="15.75" thickBot="1" x14ac:dyDescent="0.3">
      <c r="A3" s="168" t="s">
        <v>236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70"/>
    </row>
    <row r="4" spans="1:28" x14ac:dyDescent="0.25">
      <c r="A4" s="15" t="s">
        <v>86</v>
      </c>
      <c r="B4" s="16">
        <v>104137</v>
      </c>
      <c r="C4" s="16" t="s">
        <v>87</v>
      </c>
      <c r="D4" s="16" t="s">
        <v>88</v>
      </c>
      <c r="E4" s="16" t="s">
        <v>11</v>
      </c>
      <c r="F4" s="16" t="s">
        <v>9</v>
      </c>
      <c r="G4" s="16" t="s">
        <v>89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79">
        <v>1</v>
      </c>
      <c r="V4" s="80">
        <v>46.33</v>
      </c>
      <c r="W4" s="80" t="s">
        <v>205</v>
      </c>
      <c r="X4" s="81"/>
      <c r="Y4" s="64"/>
      <c r="Z4" s="16"/>
      <c r="AA4" s="16"/>
      <c r="AB4" s="28"/>
    </row>
    <row r="5" spans="1:28" ht="60" x14ac:dyDescent="0.25">
      <c r="A5" s="19" t="s">
        <v>86</v>
      </c>
      <c r="B5" s="8">
        <v>183909</v>
      </c>
      <c r="C5" s="10" t="s">
        <v>90</v>
      </c>
      <c r="D5" s="8" t="s">
        <v>91</v>
      </c>
      <c r="E5" s="8" t="s">
        <v>11</v>
      </c>
      <c r="F5" s="8" t="s">
        <v>9</v>
      </c>
      <c r="G5" s="8" t="s">
        <v>89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3">
        <v>1</v>
      </c>
      <c r="V5" s="162">
        <v>47.47</v>
      </c>
      <c r="W5" s="162" t="s">
        <v>210</v>
      </c>
      <c r="X5" s="75"/>
      <c r="Y5" s="65"/>
      <c r="Z5" s="8"/>
      <c r="AA5" s="8"/>
      <c r="AB5" s="29"/>
    </row>
    <row r="6" spans="1:28" ht="60" x14ac:dyDescent="0.25">
      <c r="A6" s="19" t="s">
        <v>86</v>
      </c>
      <c r="B6" s="8">
        <v>183906</v>
      </c>
      <c r="C6" s="10" t="s">
        <v>90</v>
      </c>
      <c r="D6" s="8" t="s">
        <v>91</v>
      </c>
      <c r="E6" s="8" t="s">
        <v>11</v>
      </c>
      <c r="F6" s="8" t="s">
        <v>8</v>
      </c>
      <c r="G6" s="8" t="s">
        <v>89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3">
        <v>1</v>
      </c>
      <c r="V6" s="162"/>
      <c r="W6" s="162"/>
      <c r="X6" s="75"/>
      <c r="Y6" s="65"/>
      <c r="Z6" s="8"/>
      <c r="AA6" s="8"/>
      <c r="AB6" s="29"/>
    </row>
    <row r="7" spans="1:28" x14ac:dyDescent="0.25">
      <c r="A7" s="19" t="s">
        <v>86</v>
      </c>
      <c r="B7" s="8">
        <v>100945</v>
      </c>
      <c r="C7" s="10" t="s">
        <v>92</v>
      </c>
      <c r="D7" s="8" t="s">
        <v>91</v>
      </c>
      <c r="E7" s="8" t="s">
        <v>11</v>
      </c>
      <c r="F7" s="8" t="s">
        <v>9</v>
      </c>
      <c r="G7" s="8" t="s">
        <v>89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3">
        <v>1</v>
      </c>
      <c r="V7" s="162">
        <v>48.12</v>
      </c>
      <c r="W7" s="162" t="s">
        <v>211</v>
      </c>
      <c r="X7" s="75"/>
      <c r="Y7" s="65"/>
      <c r="Z7" s="8"/>
      <c r="AA7" s="8"/>
      <c r="AB7" s="29"/>
    </row>
    <row r="8" spans="1:28" x14ac:dyDescent="0.25">
      <c r="A8" s="19" t="s">
        <v>86</v>
      </c>
      <c r="B8" s="8">
        <v>100946</v>
      </c>
      <c r="C8" s="10" t="s">
        <v>92</v>
      </c>
      <c r="D8" s="8" t="s">
        <v>91</v>
      </c>
      <c r="E8" s="8" t="s">
        <v>11</v>
      </c>
      <c r="F8" s="8" t="s">
        <v>8</v>
      </c>
      <c r="G8" s="8" t="s">
        <v>89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3">
        <v>1</v>
      </c>
      <c r="V8" s="162"/>
      <c r="W8" s="162"/>
      <c r="X8" s="75"/>
      <c r="Y8" s="65"/>
      <c r="Z8" s="8"/>
      <c r="AA8" s="8"/>
      <c r="AB8" s="29"/>
    </row>
    <row r="9" spans="1:28" ht="75" x14ac:dyDescent="0.25">
      <c r="A9" s="19" t="s">
        <v>86</v>
      </c>
      <c r="B9" s="8">
        <v>104134</v>
      </c>
      <c r="C9" s="10" t="s">
        <v>93</v>
      </c>
      <c r="D9" s="10" t="s">
        <v>94</v>
      </c>
      <c r="E9" s="8" t="s">
        <v>11</v>
      </c>
      <c r="F9" s="8" t="s">
        <v>9</v>
      </c>
      <c r="G9" s="8" t="s">
        <v>89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3">
        <v>1</v>
      </c>
      <c r="V9" s="162">
        <v>46.95</v>
      </c>
      <c r="W9" s="162" t="s">
        <v>205</v>
      </c>
      <c r="X9" s="75"/>
      <c r="Y9" s="65"/>
      <c r="Z9" s="8"/>
      <c r="AA9" s="8"/>
      <c r="AB9" s="29"/>
    </row>
    <row r="10" spans="1:28" ht="75" x14ac:dyDescent="0.25">
      <c r="A10" s="19" t="s">
        <v>86</v>
      </c>
      <c r="B10" s="8">
        <v>104133</v>
      </c>
      <c r="C10" s="10" t="s">
        <v>93</v>
      </c>
      <c r="D10" s="10" t="s">
        <v>94</v>
      </c>
      <c r="E10" s="8" t="s">
        <v>11</v>
      </c>
      <c r="F10" s="8" t="s">
        <v>8</v>
      </c>
      <c r="G10" s="8" t="s">
        <v>89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3">
        <v>1</v>
      </c>
      <c r="V10" s="162"/>
      <c r="W10" s="162"/>
      <c r="X10" s="75"/>
      <c r="Y10" s="65"/>
      <c r="Z10" s="8"/>
      <c r="AA10" s="8"/>
      <c r="AB10" s="29"/>
    </row>
    <row r="11" spans="1:28" ht="45" x14ac:dyDescent="0.25">
      <c r="A11" s="19" t="s">
        <v>86</v>
      </c>
      <c r="B11" s="8">
        <v>100953</v>
      </c>
      <c r="C11" s="10" t="s">
        <v>95</v>
      </c>
      <c r="D11" s="10" t="s">
        <v>96</v>
      </c>
      <c r="E11" s="8" t="s">
        <v>11</v>
      </c>
      <c r="F11" s="8" t="s">
        <v>9</v>
      </c>
      <c r="G11" s="8" t="s">
        <v>89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3">
        <v>1</v>
      </c>
      <c r="V11" s="162">
        <v>48.37</v>
      </c>
      <c r="W11" s="162" t="s">
        <v>204</v>
      </c>
      <c r="X11" s="75"/>
      <c r="Y11" s="65"/>
      <c r="Z11" s="8"/>
      <c r="AA11" s="8"/>
      <c r="AB11" s="29"/>
    </row>
    <row r="12" spans="1:28" ht="45" x14ac:dyDescent="0.25">
      <c r="A12" s="19" t="s">
        <v>86</v>
      </c>
      <c r="B12" s="8">
        <v>100954</v>
      </c>
      <c r="C12" s="10" t="s">
        <v>95</v>
      </c>
      <c r="D12" s="10" t="s">
        <v>96</v>
      </c>
      <c r="E12" s="8" t="s">
        <v>11</v>
      </c>
      <c r="F12" s="8" t="s">
        <v>8</v>
      </c>
      <c r="G12" s="8" t="s">
        <v>89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3">
        <v>1</v>
      </c>
      <c r="V12" s="162"/>
      <c r="W12" s="162"/>
      <c r="X12" s="75"/>
      <c r="Y12" s="65"/>
      <c r="Z12" s="8"/>
      <c r="AA12" s="8"/>
      <c r="AB12" s="29"/>
    </row>
    <row r="13" spans="1:28" ht="30" x14ac:dyDescent="0.25">
      <c r="A13" s="19" t="s">
        <v>86</v>
      </c>
      <c r="B13" s="8">
        <v>104123</v>
      </c>
      <c r="C13" s="10" t="s">
        <v>97</v>
      </c>
      <c r="D13" s="8" t="s">
        <v>91</v>
      </c>
      <c r="E13" s="8" t="s">
        <v>11</v>
      </c>
      <c r="F13" s="8" t="s">
        <v>9</v>
      </c>
      <c r="G13" s="8" t="s">
        <v>89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3">
        <v>1</v>
      </c>
      <c r="V13" s="162">
        <v>48.06</v>
      </c>
      <c r="W13" s="162" t="s">
        <v>210</v>
      </c>
      <c r="X13" s="75"/>
      <c r="Y13" s="65"/>
      <c r="Z13" s="8"/>
      <c r="AA13" s="8"/>
      <c r="AB13" s="29"/>
    </row>
    <row r="14" spans="1:28" ht="30" x14ac:dyDescent="0.25">
      <c r="A14" s="19" t="s">
        <v>86</v>
      </c>
      <c r="B14" s="8">
        <v>104122</v>
      </c>
      <c r="C14" s="10" t="s">
        <v>97</v>
      </c>
      <c r="D14" s="8" t="s">
        <v>91</v>
      </c>
      <c r="E14" s="8" t="s">
        <v>11</v>
      </c>
      <c r="F14" s="8" t="s">
        <v>8</v>
      </c>
      <c r="G14" s="8" t="s">
        <v>89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3">
        <v>1</v>
      </c>
      <c r="V14" s="162"/>
      <c r="W14" s="162"/>
      <c r="X14" s="75"/>
      <c r="Y14" s="65"/>
      <c r="Z14" s="8"/>
      <c r="AA14" s="8"/>
      <c r="AB14" s="29"/>
    </row>
    <row r="15" spans="1:28" x14ac:dyDescent="0.25">
      <c r="A15" s="19" t="s">
        <v>86</v>
      </c>
      <c r="B15" s="8">
        <v>104136</v>
      </c>
      <c r="C15" s="8" t="s">
        <v>87</v>
      </c>
      <c r="D15" s="8" t="s">
        <v>88</v>
      </c>
      <c r="E15" s="8" t="s">
        <v>10</v>
      </c>
      <c r="F15" s="8" t="s">
        <v>9</v>
      </c>
      <c r="G15" s="8" t="s">
        <v>89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3">
        <v>1</v>
      </c>
      <c r="V15" s="74">
        <v>45.54</v>
      </c>
      <c r="W15" s="74" t="s">
        <v>206</v>
      </c>
      <c r="X15" s="75"/>
      <c r="Y15" s="65"/>
      <c r="Z15" s="8"/>
      <c r="AA15" s="8"/>
      <c r="AB15" s="29"/>
    </row>
    <row r="16" spans="1:28" ht="30" x14ac:dyDescent="0.25">
      <c r="A16" s="19" t="s">
        <v>86</v>
      </c>
      <c r="B16" s="8">
        <v>16261</v>
      </c>
      <c r="C16" s="10" t="s">
        <v>98</v>
      </c>
      <c r="D16" s="8" t="s">
        <v>91</v>
      </c>
      <c r="E16" s="8" t="s">
        <v>10</v>
      </c>
      <c r="F16" s="8" t="s">
        <v>9</v>
      </c>
      <c r="G16" s="8" t="s">
        <v>89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3">
        <v>1</v>
      </c>
      <c r="V16" s="162">
        <v>50.36</v>
      </c>
      <c r="W16" s="162" t="s">
        <v>213</v>
      </c>
      <c r="X16" s="75"/>
      <c r="Y16" s="65"/>
      <c r="Z16" s="8"/>
      <c r="AA16" s="8"/>
      <c r="AB16" s="29"/>
    </row>
    <row r="17" spans="1:28" ht="30" x14ac:dyDescent="0.25">
      <c r="A17" s="19" t="s">
        <v>86</v>
      </c>
      <c r="B17" s="8">
        <v>104116</v>
      </c>
      <c r="C17" s="10" t="s">
        <v>98</v>
      </c>
      <c r="D17" s="8" t="s">
        <v>91</v>
      </c>
      <c r="E17" s="8" t="s">
        <v>10</v>
      </c>
      <c r="F17" s="8" t="s">
        <v>8</v>
      </c>
      <c r="G17" s="8" t="s">
        <v>89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3">
        <v>1</v>
      </c>
      <c r="V17" s="162"/>
      <c r="W17" s="162"/>
      <c r="X17" s="75"/>
      <c r="Y17" s="65"/>
      <c r="Z17" s="8"/>
      <c r="AA17" s="8"/>
      <c r="AB17" s="29"/>
    </row>
    <row r="18" spans="1:28" x14ac:dyDescent="0.25">
      <c r="A18" s="19" t="s">
        <v>86</v>
      </c>
      <c r="B18" s="8">
        <v>104119</v>
      </c>
      <c r="C18" s="10" t="s">
        <v>92</v>
      </c>
      <c r="D18" s="8" t="s">
        <v>91</v>
      </c>
      <c r="E18" s="8" t="s">
        <v>10</v>
      </c>
      <c r="F18" s="8" t="s">
        <v>9</v>
      </c>
      <c r="G18" s="8" t="s">
        <v>89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3">
        <v>1</v>
      </c>
      <c r="V18" s="162">
        <v>50.22</v>
      </c>
      <c r="W18" s="162" t="s">
        <v>212</v>
      </c>
      <c r="X18" s="75"/>
      <c r="Y18" s="65"/>
      <c r="Z18" s="8"/>
      <c r="AA18" s="8"/>
      <c r="AB18" s="29"/>
    </row>
    <row r="19" spans="1:28" x14ac:dyDescent="0.25">
      <c r="A19" s="19" t="s">
        <v>86</v>
      </c>
      <c r="B19" s="8">
        <v>104118</v>
      </c>
      <c r="C19" s="10" t="s">
        <v>92</v>
      </c>
      <c r="D19" s="8" t="s">
        <v>91</v>
      </c>
      <c r="E19" s="8" t="s">
        <v>10</v>
      </c>
      <c r="F19" s="8" t="s">
        <v>8</v>
      </c>
      <c r="G19" s="8" t="s">
        <v>89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3">
        <v>1</v>
      </c>
      <c r="V19" s="162"/>
      <c r="W19" s="162"/>
      <c r="X19" s="75"/>
      <c r="Y19" s="65"/>
      <c r="Z19" s="8"/>
      <c r="AA19" s="8"/>
      <c r="AB19" s="29"/>
    </row>
    <row r="20" spans="1:28" ht="75" x14ac:dyDescent="0.25">
      <c r="A20" s="19" t="s">
        <v>86</v>
      </c>
      <c r="B20" s="8">
        <v>104132</v>
      </c>
      <c r="C20" s="10" t="s">
        <v>93</v>
      </c>
      <c r="D20" s="10" t="s">
        <v>94</v>
      </c>
      <c r="E20" s="8" t="s">
        <v>10</v>
      </c>
      <c r="F20" s="8" t="s">
        <v>9</v>
      </c>
      <c r="G20" s="8" t="s">
        <v>89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3">
        <v>1</v>
      </c>
      <c r="V20" s="162">
        <v>44.78</v>
      </c>
      <c r="W20" s="162" t="s">
        <v>214</v>
      </c>
      <c r="X20" s="75"/>
      <c r="Y20" s="65"/>
      <c r="Z20" s="8"/>
      <c r="AA20" s="8"/>
      <c r="AB20" s="29"/>
    </row>
    <row r="21" spans="1:28" ht="75" x14ac:dyDescent="0.25">
      <c r="A21" s="19" t="s">
        <v>86</v>
      </c>
      <c r="B21" s="8">
        <v>104131</v>
      </c>
      <c r="C21" s="10" t="s">
        <v>93</v>
      </c>
      <c r="D21" s="10" t="s">
        <v>94</v>
      </c>
      <c r="E21" s="8" t="s">
        <v>10</v>
      </c>
      <c r="F21" s="8" t="s">
        <v>8</v>
      </c>
      <c r="G21" s="8" t="s">
        <v>89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3">
        <v>1</v>
      </c>
      <c r="V21" s="162"/>
      <c r="W21" s="162"/>
      <c r="X21" s="75"/>
      <c r="Y21" s="65"/>
      <c r="Z21" s="8"/>
      <c r="AA21" s="8"/>
      <c r="AB21" s="29"/>
    </row>
    <row r="22" spans="1:28" ht="45" x14ac:dyDescent="0.25">
      <c r="A22" s="19" t="s">
        <v>86</v>
      </c>
      <c r="B22" s="8">
        <v>100955</v>
      </c>
      <c r="C22" s="10" t="s">
        <v>95</v>
      </c>
      <c r="D22" s="10" t="s">
        <v>96</v>
      </c>
      <c r="E22" s="8" t="s">
        <v>10</v>
      </c>
      <c r="F22" s="8" t="s">
        <v>9</v>
      </c>
      <c r="G22" s="8" t="s">
        <v>89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3">
        <v>1</v>
      </c>
      <c r="V22" s="162">
        <v>49.61</v>
      </c>
      <c r="W22" s="162" t="s">
        <v>204</v>
      </c>
      <c r="X22" s="75"/>
      <c r="Y22" s="65"/>
      <c r="Z22" s="8"/>
      <c r="AA22" s="8"/>
      <c r="AB22" s="29"/>
    </row>
    <row r="23" spans="1:28" ht="45" x14ac:dyDescent="0.25">
      <c r="A23" s="19" t="s">
        <v>86</v>
      </c>
      <c r="B23" s="8">
        <v>100956</v>
      </c>
      <c r="C23" s="10" t="s">
        <v>95</v>
      </c>
      <c r="D23" s="10" t="s">
        <v>96</v>
      </c>
      <c r="E23" s="8" t="s">
        <v>10</v>
      </c>
      <c r="F23" s="8" t="s">
        <v>8</v>
      </c>
      <c r="G23" s="8" t="s">
        <v>89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3">
        <v>1</v>
      </c>
      <c r="V23" s="162"/>
      <c r="W23" s="162"/>
      <c r="X23" s="75"/>
      <c r="Y23" s="65"/>
      <c r="Z23" s="8"/>
      <c r="AA23" s="8"/>
      <c r="AB23" s="29"/>
    </row>
    <row r="24" spans="1:28" ht="30" x14ac:dyDescent="0.25">
      <c r="A24" s="19" t="s">
        <v>86</v>
      </c>
      <c r="B24" s="8">
        <v>104121</v>
      </c>
      <c r="C24" s="10" t="s">
        <v>97</v>
      </c>
      <c r="D24" s="8" t="s">
        <v>91</v>
      </c>
      <c r="E24" s="8" t="s">
        <v>10</v>
      </c>
      <c r="F24" s="8" t="s">
        <v>9</v>
      </c>
      <c r="G24" s="8" t="s">
        <v>89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3">
        <v>1</v>
      </c>
      <c r="V24" s="162">
        <v>51.06</v>
      </c>
      <c r="W24" s="162" t="s">
        <v>209</v>
      </c>
      <c r="X24" s="75"/>
      <c r="Y24" s="65"/>
      <c r="Z24" s="8"/>
      <c r="AA24" s="8"/>
      <c r="AB24" s="29"/>
    </row>
    <row r="25" spans="1:28" ht="30" x14ac:dyDescent="0.25">
      <c r="A25" s="19" t="s">
        <v>86</v>
      </c>
      <c r="B25" s="8">
        <v>104120</v>
      </c>
      <c r="C25" s="10" t="s">
        <v>97</v>
      </c>
      <c r="D25" s="8" t="s">
        <v>91</v>
      </c>
      <c r="E25" s="8" t="s">
        <v>10</v>
      </c>
      <c r="F25" s="8" t="s">
        <v>8</v>
      </c>
      <c r="G25" s="8" t="s">
        <v>89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3">
        <v>1</v>
      </c>
      <c r="V25" s="162"/>
      <c r="W25" s="162"/>
      <c r="X25" s="75"/>
      <c r="Y25" s="65"/>
      <c r="Z25" s="8"/>
      <c r="AA25" s="8"/>
      <c r="AB25" s="29"/>
    </row>
    <row r="26" spans="1:28" ht="30" x14ac:dyDescent="0.25">
      <c r="A26" s="19" t="s">
        <v>86</v>
      </c>
      <c r="B26" s="8">
        <v>175416</v>
      </c>
      <c r="C26" s="10" t="s">
        <v>99</v>
      </c>
      <c r="D26" s="8" t="s">
        <v>88</v>
      </c>
      <c r="E26" s="8" t="s">
        <v>7</v>
      </c>
      <c r="F26" s="8" t="s">
        <v>9</v>
      </c>
      <c r="G26" s="8" t="s">
        <v>89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3">
        <v>1</v>
      </c>
      <c r="V26" s="162">
        <v>48</v>
      </c>
      <c r="W26" s="162" t="s">
        <v>207</v>
      </c>
      <c r="X26" s="75"/>
      <c r="Y26" s="65"/>
      <c r="Z26" s="8"/>
      <c r="AA26" s="8"/>
      <c r="AB26" s="29"/>
    </row>
    <row r="27" spans="1:28" ht="30" x14ac:dyDescent="0.25">
      <c r="A27" s="19" t="s">
        <v>86</v>
      </c>
      <c r="B27" s="8">
        <v>175417</v>
      </c>
      <c r="C27" s="10" t="s">
        <v>99</v>
      </c>
      <c r="D27" s="8" t="s">
        <v>88</v>
      </c>
      <c r="E27" s="8" t="s">
        <v>7</v>
      </c>
      <c r="F27" s="8" t="s">
        <v>8</v>
      </c>
      <c r="G27" s="8" t="s">
        <v>89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3">
        <v>1</v>
      </c>
      <c r="V27" s="162"/>
      <c r="W27" s="162"/>
      <c r="X27" s="75"/>
      <c r="Y27" s="65"/>
      <c r="Z27" s="8"/>
      <c r="AA27" s="8"/>
      <c r="AB27" s="29"/>
    </row>
    <row r="28" spans="1:28" ht="45" x14ac:dyDescent="0.25">
      <c r="A28" s="19" t="s">
        <v>86</v>
      </c>
      <c r="B28" s="8">
        <v>183775</v>
      </c>
      <c r="C28" s="10" t="s">
        <v>95</v>
      </c>
      <c r="D28" s="10" t="s">
        <v>96</v>
      </c>
      <c r="E28" s="8" t="s">
        <v>7</v>
      </c>
      <c r="F28" s="8" t="s">
        <v>9</v>
      </c>
      <c r="G28" s="8" t="s">
        <v>100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3">
        <v>1</v>
      </c>
      <c r="V28" s="162">
        <v>57.28</v>
      </c>
      <c r="W28" s="162" t="s">
        <v>203</v>
      </c>
      <c r="X28" s="75"/>
      <c r="Y28" s="65"/>
      <c r="Z28" s="8"/>
      <c r="AA28" s="8"/>
      <c r="AB28" s="29"/>
    </row>
    <row r="29" spans="1:28" ht="45" x14ac:dyDescent="0.25">
      <c r="A29" s="19" t="s">
        <v>86</v>
      </c>
      <c r="B29" s="8">
        <v>183773</v>
      </c>
      <c r="C29" s="10" t="s">
        <v>95</v>
      </c>
      <c r="D29" s="10" t="s">
        <v>96</v>
      </c>
      <c r="E29" s="8" t="s">
        <v>7</v>
      </c>
      <c r="F29" s="8" t="s">
        <v>8</v>
      </c>
      <c r="G29" s="8" t="s">
        <v>100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3">
        <v>1</v>
      </c>
      <c r="V29" s="162"/>
      <c r="W29" s="162"/>
      <c r="X29" s="75"/>
      <c r="Y29" s="65"/>
      <c r="Z29" s="8"/>
      <c r="AA29" s="8"/>
      <c r="AB29" s="29"/>
    </row>
    <row r="30" spans="1:28" ht="45" x14ac:dyDescent="0.25">
      <c r="A30" s="19" t="s">
        <v>86</v>
      </c>
      <c r="B30" s="8">
        <v>183776</v>
      </c>
      <c r="C30" s="10" t="s">
        <v>95</v>
      </c>
      <c r="D30" s="10" t="s">
        <v>96</v>
      </c>
      <c r="E30" s="8" t="s">
        <v>7</v>
      </c>
      <c r="F30" s="8" t="s">
        <v>9</v>
      </c>
      <c r="G30" s="8" t="s">
        <v>89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3">
        <v>1</v>
      </c>
      <c r="V30" s="162"/>
      <c r="W30" s="162"/>
      <c r="X30" s="75"/>
      <c r="Y30" s="65"/>
      <c r="Z30" s="8"/>
      <c r="AA30" s="8"/>
      <c r="AB30" s="29"/>
    </row>
    <row r="31" spans="1:28" ht="45" x14ac:dyDescent="0.25">
      <c r="A31" s="19" t="s">
        <v>86</v>
      </c>
      <c r="B31" s="8">
        <v>183796</v>
      </c>
      <c r="C31" s="10" t="s">
        <v>95</v>
      </c>
      <c r="D31" s="10" t="s">
        <v>96</v>
      </c>
      <c r="E31" s="8" t="s">
        <v>7</v>
      </c>
      <c r="F31" s="8" t="s">
        <v>8</v>
      </c>
      <c r="G31" s="8" t="s">
        <v>89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3">
        <v>1</v>
      </c>
      <c r="V31" s="162"/>
      <c r="W31" s="162"/>
      <c r="X31" s="75"/>
      <c r="Y31" s="65"/>
      <c r="Z31" s="8"/>
      <c r="AA31" s="8"/>
      <c r="AB31" s="29"/>
    </row>
    <row r="32" spans="1:28" ht="30" x14ac:dyDescent="0.25">
      <c r="A32" s="19" t="s">
        <v>86</v>
      </c>
      <c r="B32" s="8">
        <v>12714</v>
      </c>
      <c r="C32" s="10" t="s">
        <v>101</v>
      </c>
      <c r="D32" s="8" t="s">
        <v>91</v>
      </c>
      <c r="E32" s="8" t="s">
        <v>7</v>
      </c>
      <c r="F32" s="8" t="s">
        <v>9</v>
      </c>
      <c r="G32" s="8" t="s">
        <v>89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3">
        <v>1</v>
      </c>
      <c r="V32" s="162">
        <v>55.62</v>
      </c>
      <c r="W32" s="162" t="s">
        <v>208</v>
      </c>
      <c r="X32" s="75"/>
      <c r="Y32" s="65"/>
      <c r="Z32" s="8"/>
      <c r="AA32" s="8"/>
      <c r="AB32" s="29"/>
    </row>
    <row r="33" spans="1:28" ht="30" x14ac:dyDescent="0.25">
      <c r="A33" s="19" t="s">
        <v>86</v>
      </c>
      <c r="B33" s="8">
        <v>104109</v>
      </c>
      <c r="C33" s="10" t="s">
        <v>101</v>
      </c>
      <c r="D33" s="8" t="s">
        <v>91</v>
      </c>
      <c r="E33" s="8" t="s">
        <v>7</v>
      </c>
      <c r="F33" s="8" t="s">
        <v>8</v>
      </c>
      <c r="G33" s="8" t="s">
        <v>89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3">
        <v>1</v>
      </c>
      <c r="V33" s="162"/>
      <c r="W33" s="162"/>
      <c r="X33" s="75"/>
      <c r="Y33" s="65"/>
      <c r="Z33" s="8"/>
      <c r="AA33" s="8"/>
      <c r="AB33" s="29"/>
    </row>
    <row r="34" spans="1:28" x14ac:dyDescent="0.25">
      <c r="A34" s="21" t="s">
        <v>86</v>
      </c>
      <c r="B34" s="11"/>
      <c r="C34" s="11"/>
      <c r="D34" s="11"/>
      <c r="E34" s="11" t="s">
        <v>11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73">
        <v>1</v>
      </c>
      <c r="V34" s="11"/>
      <c r="W34" s="11"/>
      <c r="X34" s="76"/>
      <c r="Y34" s="66"/>
      <c r="Z34" s="11"/>
      <c r="AA34" s="11"/>
      <c r="AB34" s="22"/>
    </row>
    <row r="35" spans="1:28" x14ac:dyDescent="0.25">
      <c r="A35" s="21" t="s">
        <v>86</v>
      </c>
      <c r="B35" s="11"/>
      <c r="C35" s="11"/>
      <c r="D35" s="11"/>
      <c r="E35" s="11" t="s">
        <v>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73">
        <v>1</v>
      </c>
      <c r="V35" s="11"/>
      <c r="W35" s="11"/>
      <c r="X35" s="76"/>
      <c r="Y35" s="66"/>
      <c r="Z35" s="11"/>
      <c r="AA35" s="11"/>
      <c r="AB35" s="22"/>
    </row>
    <row r="36" spans="1:28" x14ac:dyDescent="0.25">
      <c r="A36" s="21" t="s">
        <v>86</v>
      </c>
      <c r="B36" s="11"/>
      <c r="C36" s="11"/>
      <c r="D36" s="11"/>
      <c r="E36" s="11" t="s">
        <v>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73">
        <v>1</v>
      </c>
      <c r="V36" s="11"/>
      <c r="W36" s="11"/>
      <c r="X36" s="76"/>
      <c r="Y36" s="66"/>
      <c r="Z36" s="11"/>
      <c r="AA36" s="11"/>
      <c r="AB36" s="22"/>
    </row>
    <row r="37" spans="1:28" ht="15.75" thickBot="1" x14ac:dyDescent="0.3">
      <c r="A37" s="23" t="s">
        <v>86</v>
      </c>
      <c r="B37" s="24"/>
      <c r="C37" s="24" t="s">
        <v>78</v>
      </c>
      <c r="D37" s="24"/>
      <c r="E37" s="24"/>
      <c r="F37" s="24"/>
      <c r="G37" s="24"/>
      <c r="H37" s="24">
        <v>13</v>
      </c>
      <c r="I37" s="24">
        <v>22</v>
      </c>
      <c r="J37" s="24">
        <v>55</v>
      </c>
      <c r="K37" s="82"/>
      <c r="L37" s="24"/>
      <c r="M37" s="24">
        <v>25</v>
      </c>
      <c r="N37" s="24">
        <v>7</v>
      </c>
      <c r="O37" s="24">
        <f>N37+J37+I37+H37</f>
        <v>97</v>
      </c>
      <c r="P37" s="24">
        <v>13</v>
      </c>
      <c r="Q37" s="24">
        <v>22</v>
      </c>
      <c r="R37" s="24">
        <v>1</v>
      </c>
      <c r="S37" s="24"/>
      <c r="T37" s="24"/>
      <c r="U37" s="83">
        <v>1</v>
      </c>
      <c r="V37" s="24"/>
      <c r="W37" s="24"/>
      <c r="X37" s="67">
        <f>36/90</f>
        <v>0.4</v>
      </c>
      <c r="Y37" s="67">
        <f>27/90</f>
        <v>0.3</v>
      </c>
      <c r="Z37" s="24"/>
      <c r="AA37" s="24">
        <v>15</v>
      </c>
      <c r="AB37" s="84">
        <f>29/O37</f>
        <v>0.29896907216494845</v>
      </c>
    </row>
    <row r="38" spans="1:28" ht="15.75" thickBot="1" x14ac:dyDescent="0.3">
      <c r="A38" s="171" t="s">
        <v>237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</row>
    <row r="39" spans="1:28" ht="45" x14ac:dyDescent="0.25">
      <c r="A39" s="15" t="s">
        <v>102</v>
      </c>
      <c r="B39" s="16">
        <v>16229</v>
      </c>
      <c r="C39" s="27" t="s">
        <v>103</v>
      </c>
      <c r="D39" s="27" t="s">
        <v>104</v>
      </c>
      <c r="E39" s="16" t="s">
        <v>11</v>
      </c>
      <c r="F39" s="16" t="s">
        <v>9</v>
      </c>
      <c r="G39" s="16" t="s">
        <v>89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79">
        <v>1</v>
      </c>
      <c r="V39" s="80">
        <v>48.34</v>
      </c>
      <c r="W39" s="80" t="s">
        <v>211</v>
      </c>
      <c r="X39" s="81"/>
      <c r="Y39" s="64"/>
      <c r="Z39" s="16"/>
      <c r="AA39" s="16"/>
      <c r="AB39" s="28"/>
    </row>
    <row r="40" spans="1:28" ht="45" x14ac:dyDescent="0.25">
      <c r="A40" s="19" t="s">
        <v>102</v>
      </c>
      <c r="B40" s="8">
        <v>175422</v>
      </c>
      <c r="C40" s="10" t="s">
        <v>105</v>
      </c>
      <c r="D40" s="10" t="s">
        <v>104</v>
      </c>
      <c r="E40" s="8" t="s">
        <v>11</v>
      </c>
      <c r="F40" s="8" t="s">
        <v>9</v>
      </c>
      <c r="G40" s="8" t="s">
        <v>89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73">
        <v>1</v>
      </c>
      <c r="V40" s="162">
        <v>49.29</v>
      </c>
      <c r="W40" s="162" t="s">
        <v>211</v>
      </c>
      <c r="X40" s="75"/>
      <c r="Y40" s="65"/>
      <c r="Z40" s="8"/>
      <c r="AA40" s="8"/>
      <c r="AB40" s="29"/>
    </row>
    <row r="41" spans="1:28" ht="45" x14ac:dyDescent="0.25">
      <c r="A41" s="19" t="s">
        <v>102</v>
      </c>
      <c r="B41" s="8">
        <v>175423</v>
      </c>
      <c r="C41" s="10" t="s">
        <v>105</v>
      </c>
      <c r="D41" s="10" t="s">
        <v>104</v>
      </c>
      <c r="E41" s="8" t="s">
        <v>11</v>
      </c>
      <c r="F41" s="8" t="s">
        <v>8</v>
      </c>
      <c r="G41" s="8" t="s">
        <v>89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73">
        <v>1</v>
      </c>
      <c r="V41" s="162"/>
      <c r="W41" s="162"/>
      <c r="X41" s="75"/>
      <c r="Y41" s="65"/>
      <c r="Z41" s="8"/>
      <c r="AA41" s="8"/>
      <c r="AB41" s="29"/>
    </row>
    <row r="42" spans="1:28" ht="45" x14ac:dyDescent="0.25">
      <c r="A42" s="19" t="s">
        <v>102</v>
      </c>
      <c r="B42" s="8">
        <v>104094</v>
      </c>
      <c r="C42" s="10" t="s">
        <v>106</v>
      </c>
      <c r="D42" s="10" t="s">
        <v>104</v>
      </c>
      <c r="E42" s="8" t="s">
        <v>11</v>
      </c>
      <c r="F42" s="8" t="s">
        <v>9</v>
      </c>
      <c r="G42" s="8" t="s">
        <v>89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73">
        <v>1</v>
      </c>
      <c r="V42" s="162">
        <v>48.49</v>
      </c>
      <c r="W42" s="162" t="s">
        <v>207</v>
      </c>
      <c r="X42" s="75"/>
      <c r="Y42" s="65"/>
      <c r="Z42" s="8"/>
      <c r="AA42" s="8"/>
      <c r="AB42" s="29"/>
    </row>
    <row r="43" spans="1:28" ht="45" x14ac:dyDescent="0.25">
      <c r="A43" s="19" t="s">
        <v>102</v>
      </c>
      <c r="B43" s="8">
        <v>104093</v>
      </c>
      <c r="C43" s="10" t="s">
        <v>106</v>
      </c>
      <c r="D43" s="10" t="s">
        <v>104</v>
      </c>
      <c r="E43" s="8" t="s">
        <v>11</v>
      </c>
      <c r="F43" s="8" t="s">
        <v>8</v>
      </c>
      <c r="G43" s="8" t="s">
        <v>89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73">
        <v>1</v>
      </c>
      <c r="V43" s="162"/>
      <c r="W43" s="162"/>
      <c r="X43" s="75"/>
      <c r="Y43" s="65"/>
      <c r="Z43" s="8"/>
      <c r="AA43" s="8"/>
      <c r="AB43" s="29"/>
    </row>
    <row r="44" spans="1:28" ht="45" x14ac:dyDescent="0.25">
      <c r="A44" s="19" t="s">
        <v>102</v>
      </c>
      <c r="B44" s="8">
        <v>16228</v>
      </c>
      <c r="C44" s="10" t="s">
        <v>103</v>
      </c>
      <c r="D44" s="10" t="s">
        <v>104</v>
      </c>
      <c r="E44" s="8" t="s">
        <v>10</v>
      </c>
      <c r="F44" s="8" t="s">
        <v>9</v>
      </c>
      <c r="G44" s="8" t="s">
        <v>89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73">
        <v>1</v>
      </c>
      <c r="V44" s="74">
        <v>48.41</v>
      </c>
      <c r="W44" s="74" t="s">
        <v>215</v>
      </c>
      <c r="X44" s="75"/>
      <c r="Y44" s="65"/>
      <c r="Z44" s="8"/>
      <c r="AA44" s="8"/>
      <c r="AB44" s="29"/>
    </row>
    <row r="45" spans="1:28" ht="45" x14ac:dyDescent="0.25">
      <c r="A45" s="19" t="s">
        <v>102</v>
      </c>
      <c r="B45" s="8">
        <v>183924</v>
      </c>
      <c r="C45" s="10" t="s">
        <v>105</v>
      </c>
      <c r="D45" s="10" t="s">
        <v>104</v>
      </c>
      <c r="E45" s="8" t="s">
        <v>10</v>
      </c>
      <c r="F45" s="8" t="s">
        <v>9</v>
      </c>
      <c r="G45" s="8" t="s">
        <v>89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73">
        <v>1</v>
      </c>
      <c r="V45" s="162">
        <v>48.13</v>
      </c>
      <c r="W45" s="162" t="s">
        <v>212</v>
      </c>
      <c r="X45" s="75"/>
      <c r="Y45" s="65"/>
      <c r="Z45" s="8"/>
      <c r="AA45" s="8"/>
      <c r="AB45" s="29"/>
    </row>
    <row r="46" spans="1:28" ht="45" x14ac:dyDescent="0.25">
      <c r="A46" s="19" t="s">
        <v>102</v>
      </c>
      <c r="B46" s="8">
        <v>183956</v>
      </c>
      <c r="C46" s="10" t="s">
        <v>105</v>
      </c>
      <c r="D46" s="10" t="s">
        <v>104</v>
      </c>
      <c r="E46" s="8" t="s">
        <v>10</v>
      </c>
      <c r="F46" s="8" t="s">
        <v>8</v>
      </c>
      <c r="G46" s="8" t="s">
        <v>89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73">
        <v>1</v>
      </c>
      <c r="V46" s="162"/>
      <c r="W46" s="162"/>
      <c r="X46" s="75"/>
      <c r="Y46" s="65"/>
      <c r="Z46" s="8"/>
      <c r="AA46" s="8"/>
      <c r="AB46" s="29"/>
    </row>
    <row r="47" spans="1:28" ht="45" x14ac:dyDescent="0.25">
      <c r="A47" s="19" t="s">
        <v>102</v>
      </c>
      <c r="B47" s="8">
        <v>104088</v>
      </c>
      <c r="C47" s="10" t="s">
        <v>106</v>
      </c>
      <c r="D47" s="10" t="s">
        <v>104</v>
      </c>
      <c r="E47" s="8" t="s">
        <v>10</v>
      </c>
      <c r="F47" s="8" t="s">
        <v>9</v>
      </c>
      <c r="G47" s="8" t="s">
        <v>89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73">
        <v>1</v>
      </c>
      <c r="V47" s="162">
        <v>46.68</v>
      </c>
      <c r="W47" s="162" t="s">
        <v>216</v>
      </c>
      <c r="X47" s="75"/>
      <c r="Y47" s="65"/>
      <c r="Z47" s="8"/>
      <c r="AA47" s="8"/>
      <c r="AB47" s="29"/>
    </row>
    <row r="48" spans="1:28" ht="45" x14ac:dyDescent="0.25">
      <c r="A48" s="19" t="s">
        <v>102</v>
      </c>
      <c r="B48" s="8">
        <v>104087</v>
      </c>
      <c r="C48" s="10" t="s">
        <v>106</v>
      </c>
      <c r="D48" s="10" t="s">
        <v>104</v>
      </c>
      <c r="E48" s="8" t="s">
        <v>10</v>
      </c>
      <c r="F48" s="8" t="s">
        <v>8</v>
      </c>
      <c r="G48" s="8" t="s">
        <v>89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73">
        <v>1</v>
      </c>
      <c r="V48" s="162"/>
      <c r="W48" s="162"/>
      <c r="X48" s="75"/>
      <c r="Y48" s="65"/>
      <c r="Z48" s="8"/>
      <c r="AA48" s="8"/>
      <c r="AB48" s="29"/>
    </row>
    <row r="49" spans="1:28" ht="45" x14ac:dyDescent="0.25">
      <c r="A49" s="19" t="s">
        <v>102</v>
      </c>
      <c r="B49" s="8">
        <v>104086</v>
      </c>
      <c r="C49" s="10" t="s">
        <v>103</v>
      </c>
      <c r="D49" s="10" t="s">
        <v>104</v>
      </c>
      <c r="E49" s="8" t="s">
        <v>7</v>
      </c>
      <c r="F49" s="8" t="s">
        <v>9</v>
      </c>
      <c r="G49" s="8" t="s">
        <v>89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73">
        <v>1</v>
      </c>
      <c r="V49" s="162">
        <v>51</v>
      </c>
      <c r="W49" s="162" t="s">
        <v>217</v>
      </c>
      <c r="X49" s="75"/>
      <c r="Y49" s="65"/>
      <c r="Z49" s="8"/>
      <c r="AA49" s="8"/>
      <c r="AB49" s="29"/>
    </row>
    <row r="50" spans="1:28" ht="45" x14ac:dyDescent="0.25">
      <c r="A50" s="19" t="s">
        <v>102</v>
      </c>
      <c r="B50" s="8">
        <v>12713</v>
      </c>
      <c r="C50" s="10" t="s">
        <v>103</v>
      </c>
      <c r="D50" s="10" t="s">
        <v>104</v>
      </c>
      <c r="E50" s="8" t="s">
        <v>7</v>
      </c>
      <c r="F50" s="8" t="s">
        <v>8</v>
      </c>
      <c r="G50" s="8" t="s">
        <v>89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73">
        <v>1</v>
      </c>
      <c r="V50" s="162"/>
      <c r="W50" s="162"/>
      <c r="X50" s="75"/>
      <c r="Y50" s="65"/>
      <c r="Z50" s="8"/>
      <c r="AA50" s="8"/>
      <c r="AB50" s="29"/>
    </row>
    <row r="51" spans="1:28" ht="45" x14ac:dyDescent="0.25">
      <c r="A51" s="19" t="s">
        <v>102</v>
      </c>
      <c r="B51" s="8">
        <v>104084</v>
      </c>
      <c r="C51" s="10" t="s">
        <v>107</v>
      </c>
      <c r="D51" s="10" t="s">
        <v>104</v>
      </c>
      <c r="E51" s="8" t="s">
        <v>7</v>
      </c>
      <c r="F51" s="8" t="s">
        <v>9</v>
      </c>
      <c r="G51" s="8" t="s">
        <v>89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73">
        <v>1</v>
      </c>
      <c r="V51" s="162">
        <v>54.82</v>
      </c>
      <c r="W51" s="162" t="s">
        <v>218</v>
      </c>
      <c r="X51" s="75"/>
      <c r="Y51" s="65"/>
      <c r="Z51" s="8"/>
      <c r="AA51" s="8"/>
      <c r="AB51" s="29"/>
    </row>
    <row r="52" spans="1:28" ht="45" x14ac:dyDescent="0.25">
      <c r="A52" s="19" t="s">
        <v>102</v>
      </c>
      <c r="B52" s="8">
        <v>12710</v>
      </c>
      <c r="C52" s="10" t="s">
        <v>107</v>
      </c>
      <c r="D52" s="10" t="s">
        <v>104</v>
      </c>
      <c r="E52" s="8" t="s">
        <v>7</v>
      </c>
      <c r="F52" s="8" t="s">
        <v>8</v>
      </c>
      <c r="G52" s="8" t="s">
        <v>89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73">
        <v>1</v>
      </c>
      <c r="V52" s="162"/>
      <c r="W52" s="162"/>
      <c r="X52" s="75"/>
      <c r="Y52" s="65"/>
      <c r="Z52" s="8"/>
      <c r="AA52" s="8"/>
      <c r="AB52" s="29"/>
    </row>
    <row r="53" spans="1:28" ht="45" x14ac:dyDescent="0.25">
      <c r="A53" s="19" t="s">
        <v>102</v>
      </c>
      <c r="B53" s="8">
        <v>183862</v>
      </c>
      <c r="C53" s="10" t="s">
        <v>106</v>
      </c>
      <c r="D53" s="10" t="s">
        <v>104</v>
      </c>
      <c r="E53" s="8" t="s">
        <v>7</v>
      </c>
      <c r="F53" s="8" t="s">
        <v>9</v>
      </c>
      <c r="G53" s="8" t="s">
        <v>89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73">
        <v>1</v>
      </c>
      <c r="V53" s="162">
        <v>52.5</v>
      </c>
      <c r="W53" s="162" t="s">
        <v>219</v>
      </c>
      <c r="X53" s="75"/>
      <c r="Y53" s="65"/>
      <c r="Z53" s="8"/>
      <c r="AA53" s="8"/>
      <c r="AB53" s="29"/>
    </row>
    <row r="54" spans="1:28" ht="45" x14ac:dyDescent="0.25">
      <c r="A54" s="19" t="s">
        <v>102</v>
      </c>
      <c r="B54" s="8">
        <v>183923</v>
      </c>
      <c r="C54" s="10" t="s">
        <v>106</v>
      </c>
      <c r="D54" s="10" t="s">
        <v>104</v>
      </c>
      <c r="E54" s="8" t="s">
        <v>7</v>
      </c>
      <c r="F54" s="8" t="s">
        <v>8</v>
      </c>
      <c r="G54" s="8" t="s">
        <v>89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73">
        <v>1</v>
      </c>
      <c r="V54" s="162"/>
      <c r="W54" s="162"/>
      <c r="X54" s="75"/>
      <c r="Y54" s="65"/>
      <c r="Z54" s="8"/>
      <c r="AA54" s="8"/>
      <c r="AB54" s="29"/>
    </row>
    <row r="55" spans="1:28" x14ac:dyDescent="0.25">
      <c r="A55" s="21" t="s">
        <v>102</v>
      </c>
      <c r="B55" s="11"/>
      <c r="C55" s="11"/>
      <c r="D55" s="11"/>
      <c r="E55" s="11" t="s">
        <v>11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73">
        <v>1</v>
      </c>
      <c r="V55" s="11"/>
      <c r="W55" s="11"/>
      <c r="X55" s="76"/>
      <c r="Y55" s="66"/>
      <c r="Z55" s="11"/>
      <c r="AA55" s="11"/>
      <c r="AB55" s="22"/>
    </row>
    <row r="56" spans="1:28" x14ac:dyDescent="0.25">
      <c r="A56" s="21" t="s">
        <v>102</v>
      </c>
      <c r="B56" s="11"/>
      <c r="C56" s="11"/>
      <c r="D56" s="11"/>
      <c r="E56" s="11" t="s">
        <v>10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73">
        <v>1</v>
      </c>
      <c r="V56" s="11"/>
      <c r="W56" s="11"/>
      <c r="X56" s="76"/>
      <c r="Y56" s="66"/>
      <c r="Z56" s="11"/>
      <c r="AA56" s="11"/>
      <c r="AB56" s="22"/>
    </row>
    <row r="57" spans="1:28" x14ac:dyDescent="0.25">
      <c r="A57" s="21" t="s">
        <v>102</v>
      </c>
      <c r="B57" s="11"/>
      <c r="C57" s="11"/>
      <c r="D57" s="11"/>
      <c r="E57" s="11" t="s">
        <v>7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73">
        <v>1</v>
      </c>
      <c r="V57" s="11"/>
      <c r="W57" s="11"/>
      <c r="X57" s="76"/>
      <c r="Y57" s="66"/>
      <c r="Z57" s="11"/>
      <c r="AA57" s="11"/>
      <c r="AB57" s="22"/>
    </row>
    <row r="58" spans="1:28" ht="15.75" thickBot="1" x14ac:dyDescent="0.3">
      <c r="A58" s="23" t="s">
        <v>102</v>
      </c>
      <c r="B58" s="24"/>
      <c r="C58" s="24" t="s">
        <v>78</v>
      </c>
      <c r="D58" s="24"/>
      <c r="E58" s="24"/>
      <c r="F58" s="24"/>
      <c r="G58" s="24"/>
      <c r="H58" s="24">
        <v>6</v>
      </c>
      <c r="I58" s="24">
        <v>9</v>
      </c>
      <c r="J58" s="24">
        <v>22</v>
      </c>
      <c r="K58" s="24"/>
      <c r="L58" s="24"/>
      <c r="M58" s="24">
        <v>7</v>
      </c>
      <c r="N58" s="24">
        <v>3</v>
      </c>
      <c r="O58" s="24">
        <f>H58+I58+J58+N58</f>
        <v>40</v>
      </c>
      <c r="P58" s="24">
        <v>6</v>
      </c>
      <c r="Q58" s="24">
        <v>9</v>
      </c>
      <c r="R58" s="24">
        <v>0</v>
      </c>
      <c r="S58" s="24"/>
      <c r="T58" s="24"/>
      <c r="U58" s="83">
        <v>1</v>
      </c>
      <c r="V58" s="24"/>
      <c r="W58" s="24"/>
      <c r="X58" s="85">
        <f>10/37</f>
        <v>0.27027027027027029</v>
      </c>
      <c r="Y58" s="67">
        <f>8/37</f>
        <v>0.21621621621621623</v>
      </c>
      <c r="Z58" s="24"/>
      <c r="AA58" s="24">
        <v>1</v>
      </c>
      <c r="AB58" s="84">
        <f>14/O58</f>
        <v>0.35</v>
      </c>
    </row>
    <row r="59" spans="1:28" ht="15.75" thickBot="1" x14ac:dyDescent="0.3">
      <c r="A59" s="142" t="s">
        <v>238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</row>
    <row r="60" spans="1:28" ht="45" x14ac:dyDescent="0.25">
      <c r="A60" s="15" t="s">
        <v>108</v>
      </c>
      <c r="B60" s="16">
        <v>104082</v>
      </c>
      <c r="C60" s="27" t="s">
        <v>109</v>
      </c>
      <c r="D60" s="16" t="s">
        <v>110</v>
      </c>
      <c r="E60" s="16" t="s">
        <v>11</v>
      </c>
      <c r="F60" s="16" t="s">
        <v>9</v>
      </c>
      <c r="G60" s="16" t="s">
        <v>89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79">
        <v>1</v>
      </c>
      <c r="V60" s="163">
        <v>46.37</v>
      </c>
      <c r="W60" s="163" t="s">
        <v>220</v>
      </c>
      <c r="X60" s="81"/>
      <c r="Y60" s="64"/>
      <c r="Z60" s="16"/>
      <c r="AA60" s="16"/>
      <c r="AB60" s="28"/>
    </row>
    <row r="61" spans="1:28" ht="45" x14ac:dyDescent="0.25">
      <c r="A61" s="19" t="s">
        <v>108</v>
      </c>
      <c r="B61" s="8">
        <v>104081</v>
      </c>
      <c r="C61" s="10" t="s">
        <v>109</v>
      </c>
      <c r="D61" s="8" t="s">
        <v>110</v>
      </c>
      <c r="E61" s="8" t="s">
        <v>11</v>
      </c>
      <c r="F61" s="8" t="s">
        <v>8</v>
      </c>
      <c r="G61" s="8" t="s">
        <v>89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73">
        <v>1</v>
      </c>
      <c r="V61" s="162"/>
      <c r="W61" s="162"/>
      <c r="X61" s="75"/>
      <c r="Y61" s="65"/>
      <c r="Z61" s="8"/>
      <c r="AA61" s="8"/>
      <c r="AB61" s="29"/>
    </row>
    <row r="62" spans="1:28" x14ac:dyDescent="0.25">
      <c r="A62" s="19" t="s">
        <v>108</v>
      </c>
      <c r="B62" s="8">
        <v>16277</v>
      </c>
      <c r="C62" s="8" t="s">
        <v>111</v>
      </c>
      <c r="D62" s="8" t="s">
        <v>110</v>
      </c>
      <c r="E62" s="8" t="s">
        <v>10</v>
      </c>
      <c r="F62" s="8" t="s">
        <v>9</v>
      </c>
      <c r="G62" s="8" t="s">
        <v>89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73">
        <v>1</v>
      </c>
      <c r="V62" s="162">
        <v>46.52</v>
      </c>
      <c r="W62" s="162" t="s">
        <v>222</v>
      </c>
      <c r="X62" s="75"/>
      <c r="Y62" s="65"/>
      <c r="Z62" s="8"/>
      <c r="AA62" s="8"/>
      <c r="AB62" s="29"/>
    </row>
    <row r="63" spans="1:28" x14ac:dyDescent="0.25">
      <c r="A63" s="19" t="s">
        <v>108</v>
      </c>
      <c r="B63" s="8">
        <v>104077</v>
      </c>
      <c r="C63" s="8" t="s">
        <v>111</v>
      </c>
      <c r="D63" s="8" t="s">
        <v>110</v>
      </c>
      <c r="E63" s="8" t="s">
        <v>10</v>
      </c>
      <c r="F63" s="8" t="s">
        <v>8</v>
      </c>
      <c r="G63" s="8" t="s">
        <v>89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73">
        <v>1</v>
      </c>
      <c r="V63" s="162"/>
      <c r="W63" s="162"/>
      <c r="X63" s="75"/>
      <c r="Y63" s="65"/>
      <c r="Z63" s="8"/>
      <c r="AA63" s="8"/>
      <c r="AB63" s="29"/>
    </row>
    <row r="64" spans="1:28" x14ac:dyDescent="0.25">
      <c r="A64" s="19" t="s">
        <v>108</v>
      </c>
      <c r="B64" s="8">
        <v>12706</v>
      </c>
      <c r="C64" s="8" t="s">
        <v>111</v>
      </c>
      <c r="D64" s="8" t="s">
        <v>110</v>
      </c>
      <c r="E64" s="8" t="s">
        <v>7</v>
      </c>
      <c r="F64" s="8" t="s">
        <v>9</v>
      </c>
      <c r="G64" s="8" t="s">
        <v>89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73">
        <v>1</v>
      </c>
      <c r="V64" s="162">
        <v>47.93</v>
      </c>
      <c r="W64" s="162" t="s">
        <v>221</v>
      </c>
      <c r="X64" s="75"/>
      <c r="Y64" s="65"/>
      <c r="Z64" s="8"/>
      <c r="AA64" s="8"/>
      <c r="AB64" s="29"/>
    </row>
    <row r="65" spans="1:28" x14ac:dyDescent="0.25">
      <c r="A65" s="19" t="s">
        <v>108</v>
      </c>
      <c r="B65" s="8">
        <v>104073</v>
      </c>
      <c r="C65" s="8" t="s">
        <v>111</v>
      </c>
      <c r="D65" s="8" t="s">
        <v>110</v>
      </c>
      <c r="E65" s="8" t="s">
        <v>7</v>
      </c>
      <c r="F65" s="8" t="s">
        <v>8</v>
      </c>
      <c r="G65" s="8" t="s">
        <v>89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73">
        <v>1</v>
      </c>
      <c r="V65" s="162"/>
      <c r="W65" s="162"/>
      <c r="X65" s="75"/>
      <c r="Y65" s="65"/>
      <c r="Z65" s="8"/>
      <c r="AA65" s="8"/>
      <c r="AB65" s="29"/>
    </row>
    <row r="66" spans="1:28" x14ac:dyDescent="0.25">
      <c r="A66" s="21" t="s">
        <v>108</v>
      </c>
      <c r="B66" s="11"/>
      <c r="C66" s="11"/>
      <c r="D66" s="11"/>
      <c r="E66" s="11" t="s">
        <v>11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73">
        <v>1</v>
      </c>
      <c r="V66" s="11"/>
      <c r="W66" s="11"/>
      <c r="X66" s="76"/>
      <c r="Y66" s="66"/>
      <c r="Z66" s="11"/>
      <c r="AA66" s="11"/>
      <c r="AB66" s="22"/>
    </row>
    <row r="67" spans="1:28" x14ac:dyDescent="0.25">
      <c r="A67" s="21" t="s">
        <v>108</v>
      </c>
      <c r="B67" s="11"/>
      <c r="C67" s="11"/>
      <c r="D67" s="11"/>
      <c r="E67" s="11" t="s">
        <v>10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73">
        <v>1</v>
      </c>
      <c r="V67" s="11"/>
      <c r="W67" s="11"/>
      <c r="X67" s="76"/>
      <c r="Y67" s="66"/>
      <c r="Z67" s="11"/>
      <c r="AA67" s="11"/>
      <c r="AB67" s="22"/>
    </row>
    <row r="68" spans="1:28" x14ac:dyDescent="0.25">
      <c r="A68" s="21" t="s">
        <v>108</v>
      </c>
      <c r="B68" s="11"/>
      <c r="C68" s="11"/>
      <c r="D68" s="11"/>
      <c r="E68" s="11" t="s">
        <v>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73">
        <v>1</v>
      </c>
      <c r="V68" s="11"/>
      <c r="W68" s="11"/>
      <c r="X68" s="76"/>
      <c r="Y68" s="66"/>
      <c r="Z68" s="11"/>
      <c r="AA68" s="11"/>
      <c r="AB68" s="22"/>
    </row>
    <row r="69" spans="1:28" ht="15.75" thickBot="1" x14ac:dyDescent="0.3">
      <c r="A69" s="23" t="s">
        <v>108</v>
      </c>
      <c r="B69" s="24"/>
      <c r="C69" s="24" t="s">
        <v>78</v>
      </c>
      <c r="D69" s="24"/>
      <c r="E69" s="24"/>
      <c r="F69" s="24"/>
      <c r="G69" s="24"/>
      <c r="H69" s="24">
        <v>1</v>
      </c>
      <c r="I69" s="24">
        <v>13</v>
      </c>
      <c r="J69" s="24">
        <v>9</v>
      </c>
      <c r="K69" s="24"/>
      <c r="L69" s="24"/>
      <c r="M69" s="24">
        <v>8</v>
      </c>
      <c r="N69" s="24">
        <v>0</v>
      </c>
      <c r="O69" s="24">
        <f>N69+J69+I69+H69</f>
        <v>23</v>
      </c>
      <c r="P69" s="24">
        <v>1</v>
      </c>
      <c r="Q69" s="24">
        <v>13</v>
      </c>
      <c r="R69" s="24">
        <v>0</v>
      </c>
      <c r="S69" s="24"/>
      <c r="T69" s="24"/>
      <c r="U69" s="83">
        <v>1</v>
      </c>
      <c r="V69" s="24"/>
      <c r="W69" s="24"/>
      <c r="X69" s="85">
        <f>3/23</f>
        <v>0.13043478260869565</v>
      </c>
      <c r="Y69" s="67">
        <f>2/23</f>
        <v>8.6956521739130432E-2</v>
      </c>
      <c r="Z69" s="24"/>
      <c r="AA69" s="24">
        <v>12</v>
      </c>
      <c r="AB69" s="84">
        <f>16/O69</f>
        <v>0.69565217391304346</v>
      </c>
    </row>
    <row r="70" spans="1:28" ht="15.75" thickBot="1" x14ac:dyDescent="0.3">
      <c r="A70" s="142" t="s">
        <v>239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</row>
    <row r="71" spans="1:28" ht="30" x14ac:dyDescent="0.25">
      <c r="A71" s="15" t="s">
        <v>112</v>
      </c>
      <c r="B71" s="16">
        <v>16274</v>
      </c>
      <c r="C71" s="27" t="s">
        <v>113</v>
      </c>
      <c r="D71" s="16" t="s">
        <v>114</v>
      </c>
      <c r="E71" s="16" t="s">
        <v>11</v>
      </c>
      <c r="F71" s="16" t="s">
        <v>9</v>
      </c>
      <c r="G71" s="16" t="s">
        <v>89</v>
      </c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79">
        <v>1</v>
      </c>
      <c r="V71" s="163">
        <v>46.02</v>
      </c>
      <c r="W71" s="163" t="s">
        <v>224</v>
      </c>
      <c r="X71" s="81"/>
      <c r="Y71" s="64"/>
      <c r="Z71" s="16"/>
      <c r="AA71" s="16"/>
      <c r="AB71" s="28"/>
    </row>
    <row r="72" spans="1:28" ht="30" x14ac:dyDescent="0.25">
      <c r="A72" s="19" t="s">
        <v>112</v>
      </c>
      <c r="B72" s="8">
        <v>104163</v>
      </c>
      <c r="C72" s="10" t="s">
        <v>113</v>
      </c>
      <c r="D72" s="8" t="s">
        <v>114</v>
      </c>
      <c r="E72" s="8" t="s">
        <v>11</v>
      </c>
      <c r="F72" s="8" t="s">
        <v>8</v>
      </c>
      <c r="G72" s="8" t="s">
        <v>89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73">
        <v>1</v>
      </c>
      <c r="V72" s="162"/>
      <c r="W72" s="162"/>
      <c r="X72" s="75"/>
      <c r="Y72" s="65"/>
      <c r="Z72" s="8"/>
      <c r="AA72" s="8"/>
      <c r="AB72" s="29"/>
    </row>
    <row r="73" spans="1:28" x14ac:dyDescent="0.25">
      <c r="A73" s="19" t="s">
        <v>112</v>
      </c>
      <c r="B73" s="8">
        <v>16266</v>
      </c>
      <c r="C73" s="8" t="s">
        <v>114</v>
      </c>
      <c r="D73" s="8" t="s">
        <v>114</v>
      </c>
      <c r="E73" s="8" t="s">
        <v>11</v>
      </c>
      <c r="F73" s="8" t="s">
        <v>9</v>
      </c>
      <c r="G73" s="8" t="s">
        <v>89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73">
        <v>1</v>
      </c>
      <c r="V73" s="162">
        <v>45.98</v>
      </c>
      <c r="W73" s="162" t="s">
        <v>211</v>
      </c>
      <c r="X73" s="75"/>
      <c r="Y73" s="65"/>
      <c r="Z73" s="8"/>
      <c r="AA73" s="8"/>
      <c r="AB73" s="29"/>
    </row>
    <row r="74" spans="1:28" x14ac:dyDescent="0.25">
      <c r="A74" s="19" t="s">
        <v>112</v>
      </c>
      <c r="B74" s="8">
        <v>104165</v>
      </c>
      <c r="C74" s="8" t="s">
        <v>114</v>
      </c>
      <c r="D74" s="8" t="s">
        <v>114</v>
      </c>
      <c r="E74" s="8" t="s">
        <v>11</v>
      </c>
      <c r="F74" s="8" t="s">
        <v>8</v>
      </c>
      <c r="G74" s="8" t="s">
        <v>89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73">
        <v>1</v>
      </c>
      <c r="V74" s="162"/>
      <c r="W74" s="162"/>
      <c r="X74" s="75"/>
      <c r="Y74" s="65"/>
      <c r="Z74" s="8"/>
      <c r="AA74" s="8"/>
      <c r="AB74" s="29"/>
    </row>
    <row r="75" spans="1:28" x14ac:dyDescent="0.25">
      <c r="A75" s="19" t="s">
        <v>112</v>
      </c>
      <c r="B75" s="8">
        <v>104162</v>
      </c>
      <c r="C75" s="8" t="s">
        <v>115</v>
      </c>
      <c r="D75" s="8" t="s">
        <v>114</v>
      </c>
      <c r="E75" s="8" t="s">
        <v>10</v>
      </c>
      <c r="F75" s="8" t="s">
        <v>9</v>
      </c>
      <c r="G75" s="8" t="s">
        <v>89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73">
        <v>1</v>
      </c>
      <c r="V75" s="162">
        <v>44.8</v>
      </c>
      <c r="W75" s="162" t="s">
        <v>225</v>
      </c>
      <c r="X75" s="75"/>
      <c r="Y75" s="65"/>
      <c r="Z75" s="8"/>
      <c r="AA75" s="8"/>
      <c r="AB75" s="29"/>
    </row>
    <row r="76" spans="1:28" x14ac:dyDescent="0.25">
      <c r="A76" s="19" t="s">
        <v>112</v>
      </c>
      <c r="B76" s="8">
        <v>104161</v>
      </c>
      <c r="C76" s="8" t="s">
        <v>115</v>
      </c>
      <c r="D76" s="8" t="s">
        <v>114</v>
      </c>
      <c r="E76" s="8" t="s">
        <v>10</v>
      </c>
      <c r="F76" s="8" t="s">
        <v>8</v>
      </c>
      <c r="G76" s="8" t="s">
        <v>89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73">
        <v>1</v>
      </c>
      <c r="V76" s="162"/>
      <c r="W76" s="162"/>
      <c r="X76" s="75"/>
      <c r="Y76" s="65"/>
      <c r="Z76" s="8"/>
      <c r="AA76" s="8"/>
      <c r="AB76" s="29"/>
    </row>
    <row r="77" spans="1:28" ht="30" x14ac:dyDescent="0.25">
      <c r="A77" s="19" t="s">
        <v>112</v>
      </c>
      <c r="B77" s="8">
        <v>16269</v>
      </c>
      <c r="C77" s="10" t="s">
        <v>113</v>
      </c>
      <c r="D77" s="8" t="s">
        <v>114</v>
      </c>
      <c r="E77" s="8" t="s">
        <v>10</v>
      </c>
      <c r="F77" s="8" t="s">
        <v>9</v>
      </c>
      <c r="G77" s="8" t="s">
        <v>89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73">
        <v>1</v>
      </c>
      <c r="V77" s="162">
        <v>48.52</v>
      </c>
      <c r="W77" s="162" t="s">
        <v>224</v>
      </c>
      <c r="X77" s="75"/>
      <c r="Y77" s="65"/>
      <c r="Z77" s="8"/>
      <c r="AA77" s="8"/>
      <c r="AB77" s="29"/>
    </row>
    <row r="78" spans="1:28" ht="30" x14ac:dyDescent="0.25">
      <c r="A78" s="19" t="s">
        <v>112</v>
      </c>
      <c r="B78" s="8">
        <v>104154</v>
      </c>
      <c r="C78" s="10" t="s">
        <v>113</v>
      </c>
      <c r="D78" s="8" t="s">
        <v>114</v>
      </c>
      <c r="E78" s="8" t="s">
        <v>10</v>
      </c>
      <c r="F78" s="8" t="s">
        <v>8</v>
      </c>
      <c r="G78" s="8" t="s">
        <v>89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73">
        <v>1</v>
      </c>
      <c r="V78" s="162"/>
      <c r="W78" s="162"/>
      <c r="X78" s="75"/>
      <c r="Y78" s="65"/>
      <c r="Z78" s="8"/>
      <c r="AA78" s="8"/>
      <c r="AB78" s="29"/>
    </row>
    <row r="79" spans="1:28" x14ac:dyDescent="0.25">
      <c r="A79" s="19" t="s">
        <v>112</v>
      </c>
      <c r="B79" s="8">
        <v>16271</v>
      </c>
      <c r="C79" s="8" t="s">
        <v>116</v>
      </c>
      <c r="D79" s="8" t="s">
        <v>114</v>
      </c>
      <c r="E79" s="8" t="s">
        <v>10</v>
      </c>
      <c r="F79" s="8" t="s">
        <v>9</v>
      </c>
      <c r="G79" s="8" t="s">
        <v>89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73">
        <v>1</v>
      </c>
      <c r="V79" s="74">
        <v>45.07</v>
      </c>
      <c r="W79" s="74" t="s">
        <v>225</v>
      </c>
      <c r="X79" s="75"/>
      <c r="Y79" s="65"/>
      <c r="Z79" s="8"/>
      <c r="AA79" s="8"/>
      <c r="AB79" s="29"/>
    </row>
    <row r="80" spans="1:28" ht="45" x14ac:dyDescent="0.25">
      <c r="A80" s="19" t="s">
        <v>112</v>
      </c>
      <c r="B80" s="8">
        <v>16268</v>
      </c>
      <c r="C80" s="10" t="s">
        <v>117</v>
      </c>
      <c r="D80" s="8" t="s">
        <v>114</v>
      </c>
      <c r="E80" s="8" t="s">
        <v>10</v>
      </c>
      <c r="F80" s="8" t="s">
        <v>9</v>
      </c>
      <c r="G80" s="8" t="s">
        <v>89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73">
        <v>1</v>
      </c>
      <c r="V80" s="74">
        <v>44.04</v>
      </c>
      <c r="W80" s="74" t="s">
        <v>225</v>
      </c>
      <c r="X80" s="75"/>
      <c r="Y80" s="65"/>
      <c r="Z80" s="8"/>
      <c r="AA80" s="8"/>
      <c r="AB80" s="29"/>
    </row>
    <row r="81" spans="1:28" ht="30" x14ac:dyDescent="0.25">
      <c r="A81" s="19" t="s">
        <v>112</v>
      </c>
      <c r="B81" s="8">
        <v>183144</v>
      </c>
      <c r="C81" s="8" t="s">
        <v>116</v>
      </c>
      <c r="D81" s="8" t="s">
        <v>114</v>
      </c>
      <c r="E81" s="8" t="s">
        <v>7</v>
      </c>
      <c r="F81" s="8" t="s">
        <v>9</v>
      </c>
      <c r="G81" s="10" t="s">
        <v>118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3">
        <v>1</v>
      </c>
      <c r="V81" s="162">
        <v>52.37</v>
      </c>
      <c r="W81" s="162" t="s">
        <v>226</v>
      </c>
      <c r="X81" s="75"/>
      <c r="Y81" s="65"/>
      <c r="Z81" s="8"/>
      <c r="AA81" s="8"/>
      <c r="AB81" s="29"/>
    </row>
    <row r="82" spans="1:28" x14ac:dyDescent="0.25">
      <c r="A82" s="19" t="s">
        <v>112</v>
      </c>
      <c r="B82" s="8">
        <v>183143</v>
      </c>
      <c r="C82" s="8" t="s">
        <v>116</v>
      </c>
      <c r="D82" s="8" t="s">
        <v>114</v>
      </c>
      <c r="E82" s="8" t="s">
        <v>7</v>
      </c>
      <c r="F82" s="8" t="s">
        <v>8</v>
      </c>
      <c r="G82" s="8" t="s">
        <v>89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73">
        <v>1</v>
      </c>
      <c r="V82" s="162"/>
      <c r="W82" s="162"/>
      <c r="X82" s="75"/>
      <c r="Y82" s="65"/>
      <c r="Z82" s="8"/>
      <c r="AA82" s="8"/>
      <c r="AB82" s="29"/>
    </row>
    <row r="83" spans="1:28" ht="30" x14ac:dyDescent="0.25">
      <c r="A83" s="19" t="s">
        <v>112</v>
      </c>
      <c r="B83" s="8">
        <v>104151</v>
      </c>
      <c r="C83" s="10" t="s">
        <v>119</v>
      </c>
      <c r="D83" s="8" t="s">
        <v>114</v>
      </c>
      <c r="E83" s="8" t="s">
        <v>7</v>
      </c>
      <c r="F83" s="8" t="s">
        <v>9</v>
      </c>
      <c r="G83" s="10" t="s">
        <v>118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73">
        <v>1</v>
      </c>
      <c r="V83" s="162">
        <v>51.64</v>
      </c>
      <c r="W83" s="162" t="s">
        <v>212</v>
      </c>
      <c r="X83" s="75"/>
      <c r="Y83" s="65"/>
      <c r="Z83" s="8"/>
      <c r="AA83" s="8"/>
      <c r="AB83" s="29"/>
    </row>
    <row r="84" spans="1:28" ht="30" x14ac:dyDescent="0.25">
      <c r="A84" s="19" t="s">
        <v>112</v>
      </c>
      <c r="B84" s="8">
        <v>104150</v>
      </c>
      <c r="C84" s="10" t="s">
        <v>119</v>
      </c>
      <c r="D84" s="8" t="s">
        <v>114</v>
      </c>
      <c r="E84" s="8" t="s">
        <v>7</v>
      </c>
      <c r="F84" s="8" t="s">
        <v>8</v>
      </c>
      <c r="G84" s="8" t="s">
        <v>89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73">
        <v>1</v>
      </c>
      <c r="V84" s="162"/>
      <c r="W84" s="162"/>
      <c r="X84" s="75"/>
      <c r="Y84" s="65"/>
      <c r="Z84" s="8"/>
      <c r="AA84" s="8"/>
      <c r="AB84" s="29"/>
    </row>
    <row r="85" spans="1:28" ht="30" x14ac:dyDescent="0.25">
      <c r="A85" s="19" t="s">
        <v>112</v>
      </c>
      <c r="B85" s="8">
        <v>12705</v>
      </c>
      <c r="C85" s="10" t="s">
        <v>120</v>
      </c>
      <c r="D85" s="8" t="s">
        <v>114</v>
      </c>
      <c r="E85" s="8" t="s">
        <v>7</v>
      </c>
      <c r="F85" s="8" t="s">
        <v>9</v>
      </c>
      <c r="G85" s="8" t="s">
        <v>89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73">
        <v>1</v>
      </c>
      <c r="V85" s="162">
        <v>50.76</v>
      </c>
      <c r="W85" s="162" t="s">
        <v>227</v>
      </c>
      <c r="X85" s="75"/>
      <c r="Y85" s="65"/>
      <c r="Z85" s="8"/>
      <c r="AA85" s="8"/>
      <c r="AB85" s="29"/>
    </row>
    <row r="86" spans="1:28" ht="30" x14ac:dyDescent="0.25">
      <c r="A86" s="19" t="s">
        <v>112</v>
      </c>
      <c r="B86" s="8">
        <v>104148</v>
      </c>
      <c r="C86" s="10" t="s">
        <v>120</v>
      </c>
      <c r="D86" s="8" t="s">
        <v>114</v>
      </c>
      <c r="E86" s="8" t="s">
        <v>7</v>
      </c>
      <c r="F86" s="8" t="s">
        <v>8</v>
      </c>
      <c r="G86" s="8" t="s">
        <v>89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73">
        <v>1</v>
      </c>
      <c r="V86" s="162"/>
      <c r="W86" s="162"/>
      <c r="X86" s="75"/>
      <c r="Y86" s="65"/>
      <c r="Z86" s="8"/>
      <c r="AA86" s="8"/>
      <c r="AB86" s="29"/>
    </row>
    <row r="87" spans="1:28" x14ac:dyDescent="0.25">
      <c r="A87" s="19" t="s">
        <v>112</v>
      </c>
      <c r="B87" s="8">
        <v>104170</v>
      </c>
      <c r="C87" s="10" t="s">
        <v>121</v>
      </c>
      <c r="D87" s="8" t="s">
        <v>114</v>
      </c>
      <c r="E87" s="8" t="s">
        <v>7</v>
      </c>
      <c r="F87" s="8" t="s">
        <v>9</v>
      </c>
      <c r="G87" s="8" t="s">
        <v>100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73">
        <v>1</v>
      </c>
      <c r="V87" s="162">
        <v>52.69</v>
      </c>
      <c r="W87" s="162" t="s">
        <v>228</v>
      </c>
      <c r="X87" s="75"/>
      <c r="Y87" s="65"/>
      <c r="Z87" s="8"/>
      <c r="AA87" s="8"/>
      <c r="AB87" s="29"/>
    </row>
    <row r="88" spans="1:28" x14ac:dyDescent="0.25">
      <c r="A88" s="19" t="s">
        <v>112</v>
      </c>
      <c r="B88" s="8">
        <v>104144</v>
      </c>
      <c r="C88" s="10" t="s">
        <v>121</v>
      </c>
      <c r="D88" s="8" t="s">
        <v>114</v>
      </c>
      <c r="E88" s="8" t="s">
        <v>7</v>
      </c>
      <c r="F88" s="8" t="s">
        <v>8</v>
      </c>
      <c r="G88" s="8" t="s">
        <v>100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73">
        <v>1</v>
      </c>
      <c r="V88" s="162"/>
      <c r="W88" s="162"/>
      <c r="X88" s="75"/>
      <c r="Y88" s="65"/>
      <c r="Z88" s="8"/>
      <c r="AA88" s="8"/>
      <c r="AB88" s="29"/>
    </row>
    <row r="89" spans="1:28" x14ac:dyDescent="0.25">
      <c r="A89" s="19" t="s">
        <v>112</v>
      </c>
      <c r="B89" s="8">
        <v>12701</v>
      </c>
      <c r="C89" s="10" t="s">
        <v>121</v>
      </c>
      <c r="D89" s="8" t="s">
        <v>114</v>
      </c>
      <c r="E89" s="8" t="s">
        <v>7</v>
      </c>
      <c r="F89" s="8" t="s">
        <v>9</v>
      </c>
      <c r="G89" s="8" t="s">
        <v>89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73">
        <v>1</v>
      </c>
      <c r="V89" s="162"/>
      <c r="W89" s="162"/>
      <c r="X89" s="75"/>
      <c r="Y89" s="65"/>
      <c r="Z89" s="8"/>
      <c r="AA89" s="8"/>
      <c r="AB89" s="29"/>
    </row>
    <row r="90" spans="1:28" x14ac:dyDescent="0.25">
      <c r="A90" s="19" t="s">
        <v>112</v>
      </c>
      <c r="B90" s="8">
        <v>104145</v>
      </c>
      <c r="C90" s="10" t="s">
        <v>121</v>
      </c>
      <c r="D90" s="8" t="s">
        <v>114</v>
      </c>
      <c r="E90" s="8" t="s">
        <v>7</v>
      </c>
      <c r="F90" s="8" t="s">
        <v>8</v>
      </c>
      <c r="G90" s="8" t="s">
        <v>89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73">
        <v>1</v>
      </c>
      <c r="V90" s="162"/>
      <c r="W90" s="162"/>
      <c r="X90" s="75"/>
      <c r="Y90" s="65"/>
      <c r="Z90" s="8"/>
      <c r="AA90" s="8"/>
      <c r="AB90" s="29"/>
    </row>
    <row r="91" spans="1:28" x14ac:dyDescent="0.25">
      <c r="A91" s="21" t="s">
        <v>112</v>
      </c>
      <c r="B91" s="11"/>
      <c r="C91" s="13"/>
      <c r="D91" s="11"/>
      <c r="E91" s="11">
        <v>1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73">
        <v>1</v>
      </c>
      <c r="V91" s="11"/>
      <c r="W91" s="11"/>
      <c r="X91" s="76"/>
      <c r="Y91" s="66"/>
      <c r="Z91" s="11"/>
      <c r="AA91" s="11"/>
      <c r="AB91" s="22"/>
    </row>
    <row r="92" spans="1:28" x14ac:dyDescent="0.25">
      <c r="A92" s="21" t="s">
        <v>112</v>
      </c>
      <c r="B92" s="11"/>
      <c r="C92" s="13"/>
      <c r="D92" s="11"/>
      <c r="E92" s="11">
        <v>2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73">
        <v>1</v>
      </c>
      <c r="V92" s="11"/>
      <c r="W92" s="11"/>
      <c r="X92" s="76"/>
      <c r="Y92" s="66"/>
      <c r="Z92" s="11"/>
      <c r="AA92" s="11"/>
      <c r="AB92" s="22"/>
    </row>
    <row r="93" spans="1:28" x14ac:dyDescent="0.25">
      <c r="A93" s="21" t="s">
        <v>112</v>
      </c>
      <c r="B93" s="11"/>
      <c r="C93" s="11"/>
      <c r="D93" s="11"/>
      <c r="E93" s="11">
        <v>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73">
        <v>1</v>
      </c>
      <c r="V93" s="11"/>
      <c r="W93" s="11"/>
      <c r="X93" s="76"/>
      <c r="Y93" s="66"/>
      <c r="Z93" s="11"/>
      <c r="AA93" s="11"/>
      <c r="AB93" s="22"/>
    </row>
    <row r="94" spans="1:28" ht="15.75" thickBot="1" x14ac:dyDescent="0.3">
      <c r="A94" s="23" t="s">
        <v>112</v>
      </c>
      <c r="B94" s="24" t="s">
        <v>78</v>
      </c>
      <c r="C94" s="24"/>
      <c r="D94" s="24"/>
      <c r="E94" s="24"/>
      <c r="F94" s="24"/>
      <c r="G94" s="24"/>
      <c r="H94" s="24">
        <v>15</v>
      </c>
      <c r="I94" s="24">
        <v>24</v>
      </c>
      <c r="J94" s="24">
        <v>22</v>
      </c>
      <c r="K94" s="24"/>
      <c r="L94" s="24"/>
      <c r="M94" s="24">
        <v>19</v>
      </c>
      <c r="N94" s="24">
        <v>23</v>
      </c>
      <c r="O94" s="24">
        <f>N94+J94+I94+H94</f>
        <v>84</v>
      </c>
      <c r="P94" s="24">
        <v>15</v>
      </c>
      <c r="Q94" s="24">
        <v>24</v>
      </c>
      <c r="R94" s="24">
        <v>0</v>
      </c>
      <c r="S94" s="24"/>
      <c r="T94" s="24"/>
      <c r="U94" s="83">
        <v>1</v>
      </c>
      <c r="V94" s="24"/>
      <c r="W94" s="24"/>
      <c r="X94" s="85">
        <f>10/61</f>
        <v>0.16393442622950818</v>
      </c>
      <c r="Y94" s="67">
        <f>8/61</f>
        <v>0.13114754098360656</v>
      </c>
      <c r="Z94" s="24"/>
      <c r="AA94" s="24">
        <v>11</v>
      </c>
      <c r="AB94" s="84">
        <f>23/O94</f>
        <v>0.27380952380952384</v>
      </c>
    </row>
    <row r="95" spans="1:28" ht="15.75" thickBot="1" x14ac:dyDescent="0.3">
      <c r="A95" s="142" t="s">
        <v>240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</row>
    <row r="96" spans="1:28" ht="45" x14ac:dyDescent="0.25">
      <c r="A96" s="31" t="s">
        <v>6</v>
      </c>
      <c r="B96" s="16">
        <v>104072</v>
      </c>
      <c r="C96" s="27" t="s">
        <v>122</v>
      </c>
      <c r="D96" s="27" t="s">
        <v>94</v>
      </c>
      <c r="E96" s="27" t="s">
        <v>11</v>
      </c>
      <c r="F96" s="27" t="s">
        <v>9</v>
      </c>
      <c r="G96" s="16" t="s">
        <v>89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79">
        <v>1</v>
      </c>
      <c r="V96" s="163">
        <v>46.78</v>
      </c>
      <c r="W96" s="163" t="s">
        <v>210</v>
      </c>
      <c r="X96" s="81"/>
      <c r="Y96" s="64"/>
      <c r="Z96" s="16"/>
      <c r="AA96" s="16"/>
      <c r="AB96" s="28"/>
    </row>
    <row r="97" spans="1:28" ht="45" x14ac:dyDescent="0.25">
      <c r="A97" s="32" t="s">
        <v>6</v>
      </c>
      <c r="B97" s="8">
        <v>104071</v>
      </c>
      <c r="C97" s="10" t="s">
        <v>122</v>
      </c>
      <c r="D97" s="10" t="s">
        <v>94</v>
      </c>
      <c r="E97" s="10" t="s">
        <v>11</v>
      </c>
      <c r="F97" s="10" t="s">
        <v>8</v>
      </c>
      <c r="G97" s="8" t="s">
        <v>89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73">
        <v>1</v>
      </c>
      <c r="V97" s="162"/>
      <c r="W97" s="162"/>
      <c r="X97" s="75"/>
      <c r="Y97" s="65"/>
      <c r="Z97" s="8"/>
      <c r="AA97" s="8"/>
      <c r="AB97" s="29"/>
    </row>
    <row r="98" spans="1:28" ht="45" x14ac:dyDescent="0.25">
      <c r="A98" s="32" t="s">
        <v>6</v>
      </c>
      <c r="B98" s="8">
        <v>104070</v>
      </c>
      <c r="C98" s="10" t="s">
        <v>122</v>
      </c>
      <c r="D98" s="10" t="s">
        <v>94</v>
      </c>
      <c r="E98" s="10" t="s">
        <v>10</v>
      </c>
      <c r="F98" s="10" t="s">
        <v>9</v>
      </c>
      <c r="G98" s="8" t="s">
        <v>89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73">
        <v>1</v>
      </c>
      <c r="V98" s="162">
        <v>46.22</v>
      </c>
      <c r="W98" s="162" t="s">
        <v>210</v>
      </c>
      <c r="X98" s="75"/>
      <c r="Y98" s="65"/>
      <c r="Z98" s="8"/>
      <c r="AA98" s="8"/>
      <c r="AB98" s="29"/>
    </row>
    <row r="99" spans="1:28" ht="45" x14ac:dyDescent="0.25">
      <c r="A99" s="32" t="s">
        <v>6</v>
      </c>
      <c r="B99" s="8">
        <v>104069</v>
      </c>
      <c r="C99" s="10" t="s">
        <v>122</v>
      </c>
      <c r="D99" s="10" t="s">
        <v>94</v>
      </c>
      <c r="E99" s="10" t="s">
        <v>10</v>
      </c>
      <c r="F99" s="10" t="s">
        <v>8</v>
      </c>
      <c r="G99" s="8" t="s">
        <v>89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73">
        <v>1</v>
      </c>
      <c r="V99" s="162"/>
      <c r="W99" s="162"/>
      <c r="X99" s="75"/>
      <c r="Y99" s="65"/>
      <c r="Z99" s="8"/>
      <c r="AA99" s="8"/>
      <c r="AB99" s="29"/>
    </row>
    <row r="100" spans="1:28" ht="60" x14ac:dyDescent="0.25">
      <c r="A100" s="32" t="s">
        <v>6</v>
      </c>
      <c r="B100" s="8">
        <v>183695</v>
      </c>
      <c r="C100" s="10" t="s">
        <v>123</v>
      </c>
      <c r="D100" s="10" t="s">
        <v>94</v>
      </c>
      <c r="E100" s="10" t="s">
        <v>7</v>
      </c>
      <c r="F100" s="10" t="s">
        <v>9</v>
      </c>
      <c r="G100" s="8" t="s">
        <v>89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73">
        <v>1</v>
      </c>
      <c r="V100" s="162">
        <v>54.11</v>
      </c>
      <c r="W100" s="162" t="s">
        <v>223</v>
      </c>
      <c r="X100" s="75"/>
      <c r="Y100" s="65"/>
      <c r="Z100" s="8"/>
      <c r="AA100" s="8"/>
      <c r="AB100" s="29"/>
    </row>
    <row r="101" spans="1:28" ht="60" x14ac:dyDescent="0.25">
      <c r="A101" s="32" t="s">
        <v>6</v>
      </c>
      <c r="B101" s="8">
        <v>183694</v>
      </c>
      <c r="C101" s="10" t="s">
        <v>123</v>
      </c>
      <c r="D101" s="10" t="s">
        <v>94</v>
      </c>
      <c r="E101" s="10" t="s">
        <v>7</v>
      </c>
      <c r="F101" s="10" t="s">
        <v>8</v>
      </c>
      <c r="G101" s="8" t="s">
        <v>89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73">
        <v>1</v>
      </c>
      <c r="V101" s="162"/>
      <c r="W101" s="162"/>
      <c r="X101" s="75"/>
      <c r="Y101" s="65"/>
      <c r="Z101" s="8"/>
      <c r="AA101" s="8"/>
      <c r="AB101" s="29"/>
    </row>
    <row r="102" spans="1:28" x14ac:dyDescent="0.25">
      <c r="A102" s="33" t="s">
        <v>6</v>
      </c>
      <c r="B102" s="13"/>
      <c r="C102" s="13"/>
      <c r="D102" s="11"/>
      <c r="E102" s="11">
        <v>1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73">
        <v>1</v>
      </c>
      <c r="V102" s="11"/>
      <c r="W102" s="11"/>
      <c r="X102" s="76"/>
      <c r="Y102" s="66"/>
      <c r="Z102" s="11"/>
      <c r="AA102" s="11"/>
      <c r="AB102" s="22"/>
    </row>
    <row r="103" spans="1:28" x14ac:dyDescent="0.25">
      <c r="A103" s="33" t="s">
        <v>6</v>
      </c>
      <c r="B103" s="13"/>
      <c r="C103" s="13"/>
      <c r="D103" s="11"/>
      <c r="E103" s="11">
        <v>2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73">
        <v>1</v>
      </c>
      <c r="V103" s="11"/>
      <c r="W103" s="11"/>
      <c r="X103" s="76"/>
      <c r="Y103" s="66"/>
      <c r="Z103" s="11"/>
      <c r="AA103" s="11"/>
      <c r="AB103" s="22"/>
    </row>
    <row r="104" spans="1:28" x14ac:dyDescent="0.25">
      <c r="A104" s="33" t="s">
        <v>6</v>
      </c>
      <c r="B104" s="13"/>
      <c r="C104" s="13"/>
      <c r="D104" s="11"/>
      <c r="E104" s="11">
        <v>3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73">
        <v>1</v>
      </c>
      <c r="V104" s="11"/>
      <c r="W104" s="11"/>
      <c r="X104" s="76"/>
      <c r="Y104" s="66"/>
      <c r="Z104" s="11"/>
      <c r="AA104" s="11"/>
      <c r="AB104" s="22"/>
    </row>
    <row r="105" spans="1:28" ht="15.75" thickBot="1" x14ac:dyDescent="0.3">
      <c r="A105" s="35" t="s">
        <v>6</v>
      </c>
      <c r="B105" s="24" t="s">
        <v>78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83">
        <v>1</v>
      </c>
      <c r="V105" s="24"/>
      <c r="W105" s="24"/>
      <c r="X105" s="85"/>
      <c r="Y105" s="67"/>
      <c r="Z105" s="24"/>
      <c r="AA105" s="24"/>
      <c r="AB105" s="26"/>
    </row>
    <row r="106" spans="1:28" ht="15.75" thickBot="1" x14ac:dyDescent="0.3">
      <c r="A106" s="164" t="s">
        <v>244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65"/>
    </row>
    <row r="107" spans="1:28" x14ac:dyDescent="0.25">
      <c r="A107" s="86" t="s">
        <v>233</v>
      </c>
      <c r="B107" s="16"/>
      <c r="C107" s="16"/>
      <c r="D107" s="16"/>
      <c r="E107" s="16"/>
      <c r="F107" s="16"/>
      <c r="G107" s="16"/>
      <c r="H107" s="16"/>
      <c r="I107" s="16"/>
      <c r="J107" s="16">
        <v>3</v>
      </c>
      <c r="K107" s="16"/>
      <c r="L107" s="16"/>
      <c r="M107" s="16">
        <v>2</v>
      </c>
      <c r="N107" s="16"/>
      <c r="O107" s="16">
        <f>J107+N107</f>
        <v>3</v>
      </c>
      <c r="P107" s="16"/>
      <c r="Q107" s="16"/>
      <c r="R107" s="16"/>
      <c r="S107" s="16"/>
      <c r="T107" s="16"/>
      <c r="U107" s="79">
        <v>1</v>
      </c>
      <c r="V107" s="16"/>
      <c r="W107" s="16"/>
      <c r="X107" s="81">
        <f>3/3</f>
        <v>1</v>
      </c>
      <c r="Y107" s="64">
        <f>3/3</f>
        <v>1</v>
      </c>
      <c r="Z107" s="16"/>
      <c r="AA107" s="16">
        <v>0</v>
      </c>
      <c r="AB107" s="87">
        <f>2/O107</f>
        <v>0.66666666666666663</v>
      </c>
    </row>
    <row r="108" spans="1:28" ht="15.75" thickBot="1" x14ac:dyDescent="0.3">
      <c r="A108" s="35" t="s">
        <v>232</v>
      </c>
      <c r="B108" s="88"/>
      <c r="C108" s="88"/>
      <c r="D108" s="88"/>
      <c r="E108" s="88"/>
      <c r="F108" s="88"/>
      <c r="G108" s="88"/>
      <c r="H108" s="88"/>
      <c r="I108" s="88"/>
      <c r="J108" s="88">
        <v>8</v>
      </c>
      <c r="K108" s="88"/>
      <c r="L108" s="88"/>
      <c r="M108" s="88"/>
      <c r="N108" s="88"/>
      <c r="O108" s="88">
        <f>J108+N108</f>
        <v>8</v>
      </c>
      <c r="P108" s="88"/>
      <c r="Q108" s="88"/>
      <c r="R108" s="88"/>
      <c r="S108" s="88"/>
      <c r="T108" s="88"/>
      <c r="U108" s="83">
        <v>1</v>
      </c>
      <c r="V108" s="88"/>
      <c r="W108" s="88"/>
      <c r="X108" s="89">
        <f>8/8</f>
        <v>1</v>
      </c>
      <c r="Y108" s="90">
        <f>8/8</f>
        <v>1</v>
      </c>
      <c r="Z108" s="88"/>
      <c r="AA108" s="88">
        <v>0</v>
      </c>
      <c r="AB108" s="91">
        <f>2/O108</f>
        <v>0.25</v>
      </c>
    </row>
  </sheetData>
  <mergeCells count="89">
    <mergeCell ref="AA1:AA2"/>
    <mergeCell ref="AB1:AB2"/>
    <mergeCell ref="A3:AB3"/>
    <mergeCell ref="A38:AB38"/>
    <mergeCell ref="A59:AB59"/>
    <mergeCell ref="F1:F2"/>
    <mergeCell ref="G1:G2"/>
    <mergeCell ref="N1:N2"/>
    <mergeCell ref="O1:O2"/>
    <mergeCell ref="U1:U2"/>
    <mergeCell ref="A1:A2"/>
    <mergeCell ref="B1:B2"/>
    <mergeCell ref="C1:C2"/>
    <mergeCell ref="D1:D2"/>
    <mergeCell ref="E1:E2"/>
    <mergeCell ref="V42:V43"/>
    <mergeCell ref="V81:V82"/>
    <mergeCell ref="W81:W82"/>
    <mergeCell ref="V83:V84"/>
    <mergeCell ref="W83:W84"/>
    <mergeCell ref="A106:AB106"/>
    <mergeCell ref="V73:V74"/>
    <mergeCell ref="W73:W74"/>
    <mergeCell ref="V100:V101"/>
    <mergeCell ref="W98:W99"/>
    <mergeCell ref="W100:W101"/>
    <mergeCell ref="V75:V76"/>
    <mergeCell ref="W75:W76"/>
    <mergeCell ref="V96:V97"/>
    <mergeCell ref="W96:W97"/>
    <mergeCell ref="V98:V99"/>
    <mergeCell ref="V85:V86"/>
    <mergeCell ref="W85:W86"/>
    <mergeCell ref="W87:W90"/>
    <mergeCell ref="V87:V90"/>
    <mergeCell ref="V77:V78"/>
    <mergeCell ref="W77:W78"/>
    <mergeCell ref="A70:AB70"/>
    <mergeCell ref="A95:AB95"/>
    <mergeCell ref="V49:V50"/>
    <mergeCell ref="W49:W50"/>
    <mergeCell ref="V51:V52"/>
    <mergeCell ref="W51:W52"/>
    <mergeCell ref="V53:V54"/>
    <mergeCell ref="W53:W54"/>
    <mergeCell ref="V60:V61"/>
    <mergeCell ref="W60:W61"/>
    <mergeCell ref="V62:V63"/>
    <mergeCell ref="V64:V65"/>
    <mergeCell ref="W62:W63"/>
    <mergeCell ref="W64:W65"/>
    <mergeCell ref="V71:V72"/>
    <mergeCell ref="W71:W72"/>
    <mergeCell ref="W42:W43"/>
    <mergeCell ref="V45:V46"/>
    <mergeCell ref="W45:W46"/>
    <mergeCell ref="V47:V48"/>
    <mergeCell ref="W47:W48"/>
    <mergeCell ref="V28:V31"/>
    <mergeCell ref="W28:W31"/>
    <mergeCell ref="V32:V33"/>
    <mergeCell ref="W32:W33"/>
    <mergeCell ref="V40:V41"/>
    <mergeCell ref="W40:W41"/>
    <mergeCell ref="V22:V23"/>
    <mergeCell ref="W22:W23"/>
    <mergeCell ref="V24:V25"/>
    <mergeCell ref="W24:W25"/>
    <mergeCell ref="V26:V27"/>
    <mergeCell ref="W26:W27"/>
    <mergeCell ref="V16:V17"/>
    <mergeCell ref="W16:W17"/>
    <mergeCell ref="V18:V19"/>
    <mergeCell ref="W18:W19"/>
    <mergeCell ref="V20:V21"/>
    <mergeCell ref="W20:W21"/>
    <mergeCell ref="P1:T1"/>
    <mergeCell ref="V1:W1"/>
    <mergeCell ref="H1:M1"/>
    <mergeCell ref="V5:V6"/>
    <mergeCell ref="W5:W6"/>
    <mergeCell ref="V13:V14"/>
    <mergeCell ref="W11:W12"/>
    <mergeCell ref="W13:W14"/>
    <mergeCell ref="V7:V8"/>
    <mergeCell ref="W7:W8"/>
    <mergeCell ref="V9:V10"/>
    <mergeCell ref="W9:W10"/>
    <mergeCell ref="V11:V1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DC2B8-0887-4C32-A8EC-181E3E168F76}">
  <dimension ref="A1:I117"/>
  <sheetViews>
    <sheetView zoomScale="80" zoomScaleNormal="80" workbookViewId="0">
      <selection activeCell="I1" sqref="I1:I1048576"/>
    </sheetView>
  </sheetViews>
  <sheetFormatPr defaultRowHeight="15" x14ac:dyDescent="0.25"/>
  <cols>
    <col min="2" max="2" width="11" customWidth="1"/>
    <col min="3" max="3" width="19.7109375" customWidth="1"/>
    <col min="4" max="4" width="16.7109375" customWidth="1"/>
    <col min="5" max="5" width="8.28515625" customWidth="1"/>
    <col min="6" max="6" width="8.5703125" customWidth="1"/>
    <col min="7" max="7" width="13.28515625" customWidth="1"/>
    <col min="8" max="8" width="17.85546875" style="2" customWidth="1"/>
    <col min="9" max="9" width="20.140625" hidden="1" customWidth="1"/>
  </cols>
  <sheetData>
    <row r="1" spans="1:9" ht="75.75" thickBot="1" x14ac:dyDescent="0.3">
      <c r="A1" s="58" t="s">
        <v>77</v>
      </c>
      <c r="B1" s="59" t="s">
        <v>12</v>
      </c>
      <c r="C1" s="59" t="s">
        <v>13</v>
      </c>
      <c r="D1" s="59" t="s">
        <v>14</v>
      </c>
      <c r="E1" s="59" t="s">
        <v>15</v>
      </c>
      <c r="F1" s="59" t="s">
        <v>16</v>
      </c>
      <c r="G1" s="59" t="s">
        <v>17</v>
      </c>
      <c r="H1" s="92" t="s">
        <v>75</v>
      </c>
      <c r="I1" s="60" t="s">
        <v>76</v>
      </c>
    </row>
    <row r="2" spans="1:9" ht="15.75" thickBot="1" x14ac:dyDescent="0.3">
      <c r="A2" s="172" t="s">
        <v>236</v>
      </c>
      <c r="B2" s="172"/>
      <c r="C2" s="172"/>
      <c r="D2" s="172"/>
      <c r="E2" s="172"/>
      <c r="F2" s="172"/>
      <c r="G2" s="172"/>
      <c r="H2" s="172"/>
      <c r="I2" s="172"/>
    </row>
    <row r="3" spans="1:9" x14ac:dyDescent="0.25">
      <c r="A3" s="15" t="s">
        <v>86</v>
      </c>
      <c r="B3" s="16">
        <v>104137</v>
      </c>
      <c r="C3" s="16" t="s">
        <v>87</v>
      </c>
      <c r="D3" s="16" t="s">
        <v>88</v>
      </c>
      <c r="E3" s="16" t="s">
        <v>11</v>
      </c>
      <c r="F3" s="16" t="s">
        <v>9</v>
      </c>
      <c r="G3" s="16" t="s">
        <v>89</v>
      </c>
      <c r="H3" s="17">
        <v>0.95</v>
      </c>
      <c r="I3" s="28"/>
    </row>
    <row r="4" spans="1:9" ht="60" x14ac:dyDescent="0.25">
      <c r="A4" s="19" t="s">
        <v>86</v>
      </c>
      <c r="B4" s="8">
        <v>183909</v>
      </c>
      <c r="C4" s="10" t="s">
        <v>90</v>
      </c>
      <c r="D4" s="8" t="s">
        <v>91</v>
      </c>
      <c r="E4" s="8" t="s">
        <v>11</v>
      </c>
      <c r="F4" s="8" t="s">
        <v>9</v>
      </c>
      <c r="G4" s="8" t="s">
        <v>89</v>
      </c>
      <c r="H4" s="9"/>
      <c r="I4" s="29"/>
    </row>
    <row r="5" spans="1:9" ht="60" x14ac:dyDescent="0.25">
      <c r="A5" s="19" t="s">
        <v>86</v>
      </c>
      <c r="B5" s="8">
        <v>183906</v>
      </c>
      <c r="C5" s="10" t="s">
        <v>90</v>
      </c>
      <c r="D5" s="8" t="s">
        <v>91</v>
      </c>
      <c r="E5" s="8" t="s">
        <v>11</v>
      </c>
      <c r="F5" s="8" t="s">
        <v>8</v>
      </c>
      <c r="G5" s="8" t="s">
        <v>89</v>
      </c>
      <c r="H5" s="9"/>
      <c r="I5" s="29"/>
    </row>
    <row r="6" spans="1:9" x14ac:dyDescent="0.25">
      <c r="A6" s="19" t="s">
        <v>86</v>
      </c>
      <c r="B6" s="8">
        <v>100945</v>
      </c>
      <c r="C6" s="10" t="s">
        <v>92</v>
      </c>
      <c r="D6" s="8" t="s">
        <v>91</v>
      </c>
      <c r="E6" s="8" t="s">
        <v>11</v>
      </c>
      <c r="F6" s="8" t="s">
        <v>9</v>
      </c>
      <c r="G6" s="8" t="s">
        <v>89</v>
      </c>
      <c r="H6" s="9">
        <v>1</v>
      </c>
      <c r="I6" s="29"/>
    </row>
    <row r="7" spans="1:9" x14ac:dyDescent="0.25">
      <c r="A7" s="19" t="s">
        <v>86</v>
      </c>
      <c r="B7" s="8">
        <v>100946</v>
      </c>
      <c r="C7" s="10" t="s">
        <v>92</v>
      </c>
      <c r="D7" s="8" t="s">
        <v>91</v>
      </c>
      <c r="E7" s="8" t="s">
        <v>11</v>
      </c>
      <c r="F7" s="8" t="s">
        <v>8</v>
      </c>
      <c r="G7" s="8" t="s">
        <v>89</v>
      </c>
      <c r="H7" s="9">
        <v>1</v>
      </c>
      <c r="I7" s="29"/>
    </row>
    <row r="8" spans="1:9" ht="75" x14ac:dyDescent="0.25">
      <c r="A8" s="19" t="s">
        <v>86</v>
      </c>
      <c r="B8" s="8">
        <v>104134</v>
      </c>
      <c r="C8" s="10" t="s">
        <v>93</v>
      </c>
      <c r="D8" s="10" t="s">
        <v>94</v>
      </c>
      <c r="E8" s="8" t="s">
        <v>11</v>
      </c>
      <c r="F8" s="8" t="s">
        <v>9</v>
      </c>
      <c r="G8" s="8" t="s">
        <v>89</v>
      </c>
      <c r="H8" s="9">
        <v>0.94740000000000002</v>
      </c>
      <c r="I8" s="29"/>
    </row>
    <row r="9" spans="1:9" ht="75" x14ac:dyDescent="0.25">
      <c r="A9" s="19" t="s">
        <v>86</v>
      </c>
      <c r="B9" s="8">
        <v>104133</v>
      </c>
      <c r="C9" s="10" t="s">
        <v>93</v>
      </c>
      <c r="D9" s="10" t="s">
        <v>94</v>
      </c>
      <c r="E9" s="8" t="s">
        <v>11</v>
      </c>
      <c r="F9" s="8" t="s">
        <v>8</v>
      </c>
      <c r="G9" s="8" t="s">
        <v>89</v>
      </c>
      <c r="H9" s="9">
        <v>1</v>
      </c>
      <c r="I9" s="29"/>
    </row>
    <row r="10" spans="1:9" ht="45" x14ac:dyDescent="0.25">
      <c r="A10" s="19" t="s">
        <v>86</v>
      </c>
      <c r="B10" s="8">
        <v>100953</v>
      </c>
      <c r="C10" s="10" t="s">
        <v>95</v>
      </c>
      <c r="D10" s="10" t="s">
        <v>96</v>
      </c>
      <c r="E10" s="8" t="s">
        <v>11</v>
      </c>
      <c r="F10" s="8" t="s">
        <v>9</v>
      </c>
      <c r="G10" s="8" t="s">
        <v>89</v>
      </c>
      <c r="H10" s="9">
        <v>0.95740000000000003</v>
      </c>
      <c r="I10" s="29"/>
    </row>
    <row r="11" spans="1:9" ht="45" x14ac:dyDescent="0.25">
      <c r="A11" s="19" t="s">
        <v>86</v>
      </c>
      <c r="B11" s="8">
        <v>100954</v>
      </c>
      <c r="C11" s="10" t="s">
        <v>95</v>
      </c>
      <c r="D11" s="10" t="s">
        <v>96</v>
      </c>
      <c r="E11" s="8" t="s">
        <v>11</v>
      </c>
      <c r="F11" s="8" t="s">
        <v>8</v>
      </c>
      <c r="G11" s="8" t="s">
        <v>89</v>
      </c>
      <c r="H11" s="9">
        <v>1</v>
      </c>
      <c r="I11" s="29"/>
    </row>
    <row r="12" spans="1:9" ht="30" x14ac:dyDescent="0.25">
      <c r="A12" s="19" t="s">
        <v>86</v>
      </c>
      <c r="B12" s="8">
        <v>104123</v>
      </c>
      <c r="C12" s="10" t="s">
        <v>97</v>
      </c>
      <c r="D12" s="8" t="s">
        <v>91</v>
      </c>
      <c r="E12" s="8" t="s">
        <v>11</v>
      </c>
      <c r="F12" s="8" t="s">
        <v>9</v>
      </c>
      <c r="G12" s="8" t="s">
        <v>89</v>
      </c>
      <c r="H12" s="9">
        <v>1</v>
      </c>
      <c r="I12" s="29"/>
    </row>
    <row r="13" spans="1:9" ht="30" x14ac:dyDescent="0.25">
      <c r="A13" s="19" t="s">
        <v>86</v>
      </c>
      <c r="B13" s="8">
        <v>104122</v>
      </c>
      <c r="C13" s="10" t="s">
        <v>97</v>
      </c>
      <c r="D13" s="8" t="s">
        <v>91</v>
      </c>
      <c r="E13" s="8" t="s">
        <v>11</v>
      </c>
      <c r="F13" s="8" t="s">
        <v>8</v>
      </c>
      <c r="G13" s="8" t="s">
        <v>89</v>
      </c>
      <c r="H13" s="9">
        <v>1</v>
      </c>
      <c r="I13" s="29"/>
    </row>
    <row r="14" spans="1:9" x14ac:dyDescent="0.25">
      <c r="A14" s="19" t="s">
        <v>86</v>
      </c>
      <c r="B14" s="8">
        <v>104136</v>
      </c>
      <c r="C14" s="8" t="s">
        <v>87</v>
      </c>
      <c r="D14" s="8" t="s">
        <v>88</v>
      </c>
      <c r="E14" s="8" t="s">
        <v>10</v>
      </c>
      <c r="F14" s="8" t="s">
        <v>9</v>
      </c>
      <c r="G14" s="8" t="s">
        <v>89</v>
      </c>
      <c r="H14" s="9">
        <v>0.42859999999999998</v>
      </c>
      <c r="I14" s="29"/>
    </row>
    <row r="15" spans="1:9" ht="30" x14ac:dyDescent="0.25">
      <c r="A15" s="19" t="s">
        <v>86</v>
      </c>
      <c r="B15" s="8">
        <v>16261</v>
      </c>
      <c r="C15" s="10" t="s">
        <v>98</v>
      </c>
      <c r="D15" s="8" t="s">
        <v>91</v>
      </c>
      <c r="E15" s="8" t="s">
        <v>10</v>
      </c>
      <c r="F15" s="8" t="s">
        <v>9</v>
      </c>
      <c r="G15" s="8" t="s">
        <v>89</v>
      </c>
      <c r="H15" s="9">
        <v>1</v>
      </c>
      <c r="I15" s="29"/>
    </row>
    <row r="16" spans="1:9" ht="30" x14ac:dyDescent="0.25">
      <c r="A16" s="19" t="s">
        <v>86</v>
      </c>
      <c r="B16" s="8">
        <v>104116</v>
      </c>
      <c r="C16" s="10" t="s">
        <v>98</v>
      </c>
      <c r="D16" s="8" t="s">
        <v>91</v>
      </c>
      <c r="E16" s="8" t="s">
        <v>10</v>
      </c>
      <c r="F16" s="8" t="s">
        <v>8</v>
      </c>
      <c r="G16" s="8" t="s">
        <v>89</v>
      </c>
      <c r="H16" s="9"/>
      <c r="I16" s="29"/>
    </row>
    <row r="17" spans="1:9" x14ac:dyDescent="0.25">
      <c r="A17" s="19" t="s">
        <v>86</v>
      </c>
      <c r="B17" s="8">
        <v>104119</v>
      </c>
      <c r="C17" s="10" t="s">
        <v>92</v>
      </c>
      <c r="D17" s="8" t="s">
        <v>91</v>
      </c>
      <c r="E17" s="8" t="s">
        <v>10</v>
      </c>
      <c r="F17" s="8" t="s">
        <v>9</v>
      </c>
      <c r="G17" s="8" t="s">
        <v>89</v>
      </c>
      <c r="H17" s="9">
        <v>0.92859999999999998</v>
      </c>
      <c r="I17" s="29"/>
    </row>
    <row r="18" spans="1:9" x14ac:dyDescent="0.25">
      <c r="A18" s="19" t="s">
        <v>86</v>
      </c>
      <c r="B18" s="8">
        <v>104118</v>
      </c>
      <c r="C18" s="10" t="s">
        <v>92</v>
      </c>
      <c r="D18" s="8" t="s">
        <v>91</v>
      </c>
      <c r="E18" s="8" t="s">
        <v>10</v>
      </c>
      <c r="F18" s="8" t="s">
        <v>8</v>
      </c>
      <c r="G18" s="8" t="s">
        <v>89</v>
      </c>
      <c r="H18" s="9">
        <v>1</v>
      </c>
      <c r="I18" s="29"/>
    </row>
    <row r="19" spans="1:9" ht="75" x14ac:dyDescent="0.25">
      <c r="A19" s="19" t="s">
        <v>86</v>
      </c>
      <c r="B19" s="8">
        <v>104132</v>
      </c>
      <c r="C19" s="10" t="s">
        <v>93</v>
      </c>
      <c r="D19" s="10" t="s">
        <v>94</v>
      </c>
      <c r="E19" s="8" t="s">
        <v>10</v>
      </c>
      <c r="F19" s="8" t="s">
        <v>9</v>
      </c>
      <c r="G19" s="8" t="s">
        <v>89</v>
      </c>
      <c r="H19" s="9">
        <v>0.75860000000000005</v>
      </c>
      <c r="I19" s="29"/>
    </row>
    <row r="20" spans="1:9" ht="75" x14ac:dyDescent="0.25">
      <c r="A20" s="19" t="s">
        <v>86</v>
      </c>
      <c r="B20" s="8">
        <v>104131</v>
      </c>
      <c r="C20" s="10" t="s">
        <v>93</v>
      </c>
      <c r="D20" s="10" t="s">
        <v>94</v>
      </c>
      <c r="E20" s="8" t="s">
        <v>10</v>
      </c>
      <c r="F20" s="8" t="s">
        <v>8</v>
      </c>
      <c r="G20" s="8" t="s">
        <v>89</v>
      </c>
      <c r="H20" s="9">
        <v>1</v>
      </c>
      <c r="I20" s="29"/>
    </row>
    <row r="21" spans="1:9" ht="45" x14ac:dyDescent="0.25">
      <c r="A21" s="19" t="s">
        <v>86</v>
      </c>
      <c r="B21" s="8">
        <v>100955</v>
      </c>
      <c r="C21" s="10" t="s">
        <v>95</v>
      </c>
      <c r="D21" s="10" t="s">
        <v>96</v>
      </c>
      <c r="E21" s="8" t="s">
        <v>10</v>
      </c>
      <c r="F21" s="8" t="s">
        <v>9</v>
      </c>
      <c r="G21" s="8" t="s">
        <v>89</v>
      </c>
      <c r="H21" s="9"/>
      <c r="I21" s="29"/>
    </row>
    <row r="22" spans="1:9" ht="45" x14ac:dyDescent="0.25">
      <c r="A22" s="19" t="s">
        <v>86</v>
      </c>
      <c r="B22" s="8">
        <v>100956</v>
      </c>
      <c r="C22" s="10" t="s">
        <v>95</v>
      </c>
      <c r="D22" s="10" t="s">
        <v>96</v>
      </c>
      <c r="E22" s="8" t="s">
        <v>10</v>
      </c>
      <c r="F22" s="8" t="s">
        <v>8</v>
      </c>
      <c r="G22" s="8" t="s">
        <v>89</v>
      </c>
      <c r="H22" s="9">
        <v>1</v>
      </c>
      <c r="I22" s="29"/>
    </row>
    <row r="23" spans="1:9" ht="30" x14ac:dyDescent="0.25">
      <c r="A23" s="19" t="s">
        <v>86</v>
      </c>
      <c r="B23" s="8">
        <v>104121</v>
      </c>
      <c r="C23" s="10" t="s">
        <v>97</v>
      </c>
      <c r="D23" s="8" t="s">
        <v>91</v>
      </c>
      <c r="E23" s="8" t="s">
        <v>10</v>
      </c>
      <c r="F23" s="8" t="s">
        <v>9</v>
      </c>
      <c r="G23" s="8" t="s">
        <v>89</v>
      </c>
      <c r="H23" s="9">
        <v>1</v>
      </c>
      <c r="I23" s="29"/>
    </row>
    <row r="24" spans="1:9" ht="30" x14ac:dyDescent="0.25">
      <c r="A24" s="19" t="s">
        <v>86</v>
      </c>
      <c r="B24" s="8">
        <v>104120</v>
      </c>
      <c r="C24" s="10" t="s">
        <v>97</v>
      </c>
      <c r="D24" s="8" t="s">
        <v>91</v>
      </c>
      <c r="E24" s="8" t="s">
        <v>10</v>
      </c>
      <c r="F24" s="8" t="s">
        <v>8</v>
      </c>
      <c r="G24" s="8" t="s">
        <v>89</v>
      </c>
      <c r="H24" s="9"/>
      <c r="I24" s="29"/>
    </row>
    <row r="25" spans="1:9" ht="30" x14ac:dyDescent="0.25">
      <c r="A25" s="19" t="s">
        <v>86</v>
      </c>
      <c r="B25" s="8">
        <v>175416</v>
      </c>
      <c r="C25" s="10" t="s">
        <v>99</v>
      </c>
      <c r="D25" s="8" t="s">
        <v>88</v>
      </c>
      <c r="E25" s="8" t="s">
        <v>7</v>
      </c>
      <c r="F25" s="8" t="s">
        <v>9</v>
      </c>
      <c r="G25" s="8" t="s">
        <v>89</v>
      </c>
      <c r="H25" s="9"/>
      <c r="I25" s="29"/>
    </row>
    <row r="26" spans="1:9" ht="30" x14ac:dyDescent="0.25">
      <c r="A26" s="19" t="s">
        <v>86</v>
      </c>
      <c r="B26" s="8">
        <v>175417</v>
      </c>
      <c r="C26" s="10" t="s">
        <v>99</v>
      </c>
      <c r="D26" s="8" t="s">
        <v>88</v>
      </c>
      <c r="E26" s="8" t="s">
        <v>7</v>
      </c>
      <c r="F26" s="8" t="s">
        <v>8</v>
      </c>
      <c r="G26" s="8" t="s">
        <v>89</v>
      </c>
      <c r="H26" s="9"/>
      <c r="I26" s="29"/>
    </row>
    <row r="27" spans="1:9" ht="45" x14ac:dyDescent="0.25">
      <c r="A27" s="19" t="s">
        <v>86</v>
      </c>
      <c r="B27" s="8">
        <v>183775</v>
      </c>
      <c r="C27" s="10" t="s">
        <v>95</v>
      </c>
      <c r="D27" s="10" t="s">
        <v>96</v>
      </c>
      <c r="E27" s="8" t="s">
        <v>7</v>
      </c>
      <c r="F27" s="8" t="s">
        <v>9</v>
      </c>
      <c r="G27" s="8" t="s">
        <v>100</v>
      </c>
      <c r="H27" s="9"/>
      <c r="I27" s="29"/>
    </row>
    <row r="28" spans="1:9" ht="45" x14ac:dyDescent="0.25">
      <c r="A28" s="19" t="s">
        <v>86</v>
      </c>
      <c r="B28" s="8">
        <v>183773</v>
      </c>
      <c r="C28" s="10" t="s">
        <v>95</v>
      </c>
      <c r="D28" s="10" t="s">
        <v>96</v>
      </c>
      <c r="E28" s="8" t="s">
        <v>7</v>
      </c>
      <c r="F28" s="8" t="s">
        <v>8</v>
      </c>
      <c r="G28" s="8" t="s">
        <v>100</v>
      </c>
      <c r="H28" s="9"/>
      <c r="I28" s="29"/>
    </row>
    <row r="29" spans="1:9" ht="45" x14ac:dyDescent="0.25">
      <c r="A29" s="19" t="s">
        <v>86</v>
      </c>
      <c r="B29" s="8">
        <v>183776</v>
      </c>
      <c r="C29" s="10" t="s">
        <v>95</v>
      </c>
      <c r="D29" s="10" t="s">
        <v>96</v>
      </c>
      <c r="E29" s="8" t="s">
        <v>7</v>
      </c>
      <c r="F29" s="8" t="s">
        <v>9</v>
      </c>
      <c r="G29" s="8" t="s">
        <v>89</v>
      </c>
      <c r="H29" s="9">
        <v>1</v>
      </c>
      <c r="I29" s="29"/>
    </row>
    <row r="30" spans="1:9" ht="45" x14ac:dyDescent="0.25">
      <c r="A30" s="19" t="s">
        <v>86</v>
      </c>
      <c r="B30" s="8">
        <v>183796</v>
      </c>
      <c r="C30" s="10" t="s">
        <v>95</v>
      </c>
      <c r="D30" s="10" t="s">
        <v>96</v>
      </c>
      <c r="E30" s="8" t="s">
        <v>7</v>
      </c>
      <c r="F30" s="8" t="s">
        <v>8</v>
      </c>
      <c r="G30" s="8" t="s">
        <v>89</v>
      </c>
      <c r="H30" s="9"/>
      <c r="I30" s="29"/>
    </row>
    <row r="31" spans="1:9" ht="30" x14ac:dyDescent="0.25">
      <c r="A31" s="19" t="s">
        <v>86</v>
      </c>
      <c r="B31" s="8">
        <v>12714</v>
      </c>
      <c r="C31" s="10" t="s">
        <v>101</v>
      </c>
      <c r="D31" s="8" t="s">
        <v>91</v>
      </c>
      <c r="E31" s="8" t="s">
        <v>7</v>
      </c>
      <c r="F31" s="8" t="s">
        <v>9</v>
      </c>
      <c r="G31" s="8" t="s">
        <v>89</v>
      </c>
      <c r="H31" s="9"/>
      <c r="I31" s="29"/>
    </row>
    <row r="32" spans="1:9" ht="30" x14ac:dyDescent="0.25">
      <c r="A32" s="19" t="s">
        <v>86</v>
      </c>
      <c r="B32" s="8">
        <v>104109</v>
      </c>
      <c r="C32" s="10" t="s">
        <v>101</v>
      </c>
      <c r="D32" s="8" t="s">
        <v>91</v>
      </c>
      <c r="E32" s="8" t="s">
        <v>7</v>
      </c>
      <c r="F32" s="8" t="s">
        <v>8</v>
      </c>
      <c r="G32" s="8" t="s">
        <v>89</v>
      </c>
      <c r="H32" s="9"/>
      <c r="I32" s="29"/>
    </row>
    <row r="33" spans="1:9" x14ac:dyDescent="0.25">
      <c r="A33" s="21" t="s">
        <v>86</v>
      </c>
      <c r="B33" s="11"/>
      <c r="C33" s="11"/>
      <c r="D33" s="11"/>
      <c r="E33" s="11" t="s">
        <v>11</v>
      </c>
      <c r="F33" s="11"/>
      <c r="G33" s="11"/>
      <c r="H33" s="9"/>
      <c r="I33" s="29"/>
    </row>
    <row r="34" spans="1:9" x14ac:dyDescent="0.25">
      <c r="A34" s="21" t="s">
        <v>86</v>
      </c>
      <c r="B34" s="11"/>
      <c r="C34" s="11"/>
      <c r="D34" s="11"/>
      <c r="E34" s="11" t="s">
        <v>10</v>
      </c>
      <c r="F34" s="11"/>
      <c r="G34" s="11"/>
      <c r="H34" s="9"/>
      <c r="I34" s="29"/>
    </row>
    <row r="35" spans="1:9" x14ac:dyDescent="0.25">
      <c r="A35" s="21" t="s">
        <v>86</v>
      </c>
      <c r="B35" s="11"/>
      <c r="C35" s="11"/>
      <c r="D35" s="11"/>
      <c r="E35" s="11" t="s">
        <v>7</v>
      </c>
      <c r="F35" s="11"/>
      <c r="G35" s="11"/>
      <c r="H35" s="9"/>
      <c r="I35" s="29"/>
    </row>
    <row r="36" spans="1:9" ht="15.75" thickBot="1" x14ac:dyDescent="0.3">
      <c r="A36" s="95" t="s">
        <v>86</v>
      </c>
      <c r="B36" s="96"/>
      <c r="C36" s="96" t="s">
        <v>78</v>
      </c>
      <c r="D36" s="96"/>
      <c r="E36" s="96"/>
      <c r="F36" s="96"/>
      <c r="G36" s="96"/>
      <c r="H36" s="97"/>
      <c r="I36" s="98"/>
    </row>
    <row r="37" spans="1:9" ht="15.75" thickBot="1" x14ac:dyDescent="0.3">
      <c r="A37" s="142" t="s">
        <v>237</v>
      </c>
      <c r="B37" s="142"/>
      <c r="C37" s="142"/>
      <c r="D37" s="142"/>
      <c r="E37" s="142"/>
      <c r="F37" s="142"/>
      <c r="G37" s="142"/>
      <c r="H37" s="142"/>
      <c r="I37" s="142"/>
    </row>
    <row r="38" spans="1:9" ht="45" x14ac:dyDescent="0.25">
      <c r="A38" s="15" t="s">
        <v>102</v>
      </c>
      <c r="B38" s="16">
        <v>16229</v>
      </c>
      <c r="C38" s="27" t="s">
        <v>103</v>
      </c>
      <c r="D38" s="27" t="s">
        <v>104</v>
      </c>
      <c r="E38" s="16" t="s">
        <v>11</v>
      </c>
      <c r="F38" s="16" t="s">
        <v>9</v>
      </c>
      <c r="G38" s="16" t="s">
        <v>89</v>
      </c>
      <c r="H38" s="17">
        <v>1</v>
      </c>
      <c r="I38" s="28"/>
    </row>
    <row r="39" spans="1:9" ht="45" x14ac:dyDescent="0.25">
      <c r="A39" s="19" t="s">
        <v>102</v>
      </c>
      <c r="B39" s="8">
        <v>175422</v>
      </c>
      <c r="C39" s="10" t="s">
        <v>105</v>
      </c>
      <c r="D39" s="10" t="s">
        <v>104</v>
      </c>
      <c r="E39" s="8" t="s">
        <v>11</v>
      </c>
      <c r="F39" s="8" t="s">
        <v>9</v>
      </c>
      <c r="G39" s="8" t="s">
        <v>89</v>
      </c>
      <c r="H39" s="9">
        <v>1</v>
      </c>
      <c r="I39" s="29"/>
    </row>
    <row r="40" spans="1:9" ht="45" x14ac:dyDescent="0.25">
      <c r="A40" s="19" t="s">
        <v>102</v>
      </c>
      <c r="B40" s="8">
        <v>175423</v>
      </c>
      <c r="C40" s="10" t="s">
        <v>105</v>
      </c>
      <c r="D40" s="10" t="s">
        <v>104</v>
      </c>
      <c r="E40" s="8" t="s">
        <v>11</v>
      </c>
      <c r="F40" s="8" t="s">
        <v>8</v>
      </c>
      <c r="G40" s="8" t="s">
        <v>89</v>
      </c>
      <c r="H40" s="9">
        <v>1</v>
      </c>
      <c r="I40" s="29"/>
    </row>
    <row r="41" spans="1:9" ht="45" x14ac:dyDescent="0.25">
      <c r="A41" s="19" t="s">
        <v>102</v>
      </c>
      <c r="B41" s="8">
        <v>104094</v>
      </c>
      <c r="C41" s="10" t="s">
        <v>106</v>
      </c>
      <c r="D41" s="10" t="s">
        <v>104</v>
      </c>
      <c r="E41" s="8" t="s">
        <v>11</v>
      </c>
      <c r="F41" s="8" t="s">
        <v>9</v>
      </c>
      <c r="G41" s="8" t="s">
        <v>89</v>
      </c>
      <c r="H41" s="9">
        <v>1</v>
      </c>
      <c r="I41" s="29"/>
    </row>
    <row r="42" spans="1:9" ht="45" x14ac:dyDescent="0.25">
      <c r="A42" s="19" t="s">
        <v>102</v>
      </c>
      <c r="B42" s="8">
        <v>104093</v>
      </c>
      <c r="C42" s="10" t="s">
        <v>106</v>
      </c>
      <c r="D42" s="10" t="s">
        <v>104</v>
      </c>
      <c r="E42" s="8" t="s">
        <v>11</v>
      </c>
      <c r="F42" s="8" t="s">
        <v>8</v>
      </c>
      <c r="G42" s="8" t="s">
        <v>89</v>
      </c>
      <c r="H42" s="9">
        <v>1</v>
      </c>
      <c r="I42" s="29"/>
    </row>
    <row r="43" spans="1:9" ht="45" x14ac:dyDescent="0.25">
      <c r="A43" s="19" t="s">
        <v>102</v>
      </c>
      <c r="B43" s="8">
        <v>16228</v>
      </c>
      <c r="C43" s="10" t="s">
        <v>103</v>
      </c>
      <c r="D43" s="10" t="s">
        <v>104</v>
      </c>
      <c r="E43" s="8" t="s">
        <v>10</v>
      </c>
      <c r="F43" s="8" t="s">
        <v>9</v>
      </c>
      <c r="G43" s="8" t="s">
        <v>89</v>
      </c>
      <c r="H43" s="9">
        <v>1</v>
      </c>
      <c r="I43" s="29"/>
    </row>
    <row r="44" spans="1:9" ht="45" x14ac:dyDescent="0.25">
      <c r="A44" s="19" t="s">
        <v>102</v>
      </c>
      <c r="B44" s="8">
        <v>183924</v>
      </c>
      <c r="C44" s="10" t="s">
        <v>105</v>
      </c>
      <c r="D44" s="10" t="s">
        <v>104</v>
      </c>
      <c r="E44" s="8" t="s">
        <v>10</v>
      </c>
      <c r="F44" s="8" t="s">
        <v>9</v>
      </c>
      <c r="G44" s="8" t="s">
        <v>89</v>
      </c>
      <c r="H44" s="9"/>
      <c r="I44" s="29"/>
    </row>
    <row r="45" spans="1:9" ht="45" x14ac:dyDescent="0.25">
      <c r="A45" s="19" t="s">
        <v>102</v>
      </c>
      <c r="B45" s="8">
        <v>183956</v>
      </c>
      <c r="C45" s="10" t="s">
        <v>105</v>
      </c>
      <c r="D45" s="10" t="s">
        <v>104</v>
      </c>
      <c r="E45" s="8" t="s">
        <v>10</v>
      </c>
      <c r="F45" s="8" t="s">
        <v>8</v>
      </c>
      <c r="G45" s="8" t="s">
        <v>89</v>
      </c>
      <c r="H45" s="9"/>
      <c r="I45" s="29"/>
    </row>
    <row r="46" spans="1:9" ht="45" x14ac:dyDescent="0.25">
      <c r="A46" s="19" t="s">
        <v>102</v>
      </c>
      <c r="B46" s="8">
        <v>104088</v>
      </c>
      <c r="C46" s="10" t="s">
        <v>106</v>
      </c>
      <c r="D46" s="10" t="s">
        <v>104</v>
      </c>
      <c r="E46" s="8" t="s">
        <v>10</v>
      </c>
      <c r="F46" s="8" t="s">
        <v>9</v>
      </c>
      <c r="G46" s="8" t="s">
        <v>89</v>
      </c>
      <c r="H46" s="9">
        <v>0.5</v>
      </c>
      <c r="I46" s="29"/>
    </row>
    <row r="47" spans="1:9" ht="45" x14ac:dyDescent="0.25">
      <c r="A47" s="19" t="s">
        <v>102</v>
      </c>
      <c r="B47" s="8">
        <v>104087</v>
      </c>
      <c r="C47" s="10" t="s">
        <v>106</v>
      </c>
      <c r="D47" s="10" t="s">
        <v>104</v>
      </c>
      <c r="E47" s="8" t="s">
        <v>10</v>
      </c>
      <c r="F47" s="8" t="s">
        <v>8</v>
      </c>
      <c r="G47" s="8" t="s">
        <v>89</v>
      </c>
      <c r="H47" s="9">
        <v>1</v>
      </c>
      <c r="I47" s="29"/>
    </row>
    <row r="48" spans="1:9" ht="45" x14ac:dyDescent="0.25">
      <c r="A48" s="19" t="s">
        <v>102</v>
      </c>
      <c r="B48" s="8">
        <v>104086</v>
      </c>
      <c r="C48" s="10" t="s">
        <v>103</v>
      </c>
      <c r="D48" s="10" t="s">
        <v>104</v>
      </c>
      <c r="E48" s="8" t="s">
        <v>7</v>
      </c>
      <c r="F48" s="8" t="s">
        <v>9</v>
      </c>
      <c r="G48" s="8" t="s">
        <v>89</v>
      </c>
      <c r="H48" s="9">
        <v>1</v>
      </c>
      <c r="I48" s="29"/>
    </row>
    <row r="49" spans="1:9" ht="45" x14ac:dyDescent="0.25">
      <c r="A49" s="19" t="s">
        <v>102</v>
      </c>
      <c r="B49" s="8">
        <v>12713</v>
      </c>
      <c r="C49" s="10" t="s">
        <v>103</v>
      </c>
      <c r="D49" s="10" t="s">
        <v>104</v>
      </c>
      <c r="E49" s="8" t="s">
        <v>7</v>
      </c>
      <c r="F49" s="8" t="s">
        <v>8</v>
      </c>
      <c r="G49" s="8" t="s">
        <v>89</v>
      </c>
      <c r="H49" s="9"/>
      <c r="I49" s="29"/>
    </row>
    <row r="50" spans="1:9" ht="45" x14ac:dyDescent="0.25">
      <c r="A50" s="19" t="s">
        <v>102</v>
      </c>
      <c r="B50" s="8">
        <v>104084</v>
      </c>
      <c r="C50" s="10" t="s">
        <v>107</v>
      </c>
      <c r="D50" s="10" t="s">
        <v>104</v>
      </c>
      <c r="E50" s="8" t="s">
        <v>7</v>
      </c>
      <c r="F50" s="8" t="s">
        <v>9</v>
      </c>
      <c r="G50" s="8" t="s">
        <v>89</v>
      </c>
      <c r="H50" s="9">
        <v>1</v>
      </c>
      <c r="I50" s="29"/>
    </row>
    <row r="51" spans="1:9" ht="45" x14ac:dyDescent="0.25">
      <c r="A51" s="19" t="s">
        <v>102</v>
      </c>
      <c r="B51" s="8">
        <v>12710</v>
      </c>
      <c r="C51" s="10" t="s">
        <v>107</v>
      </c>
      <c r="D51" s="10" t="s">
        <v>104</v>
      </c>
      <c r="E51" s="8" t="s">
        <v>7</v>
      </c>
      <c r="F51" s="8" t="s">
        <v>8</v>
      </c>
      <c r="G51" s="8" t="s">
        <v>89</v>
      </c>
      <c r="H51" s="9"/>
      <c r="I51" s="29"/>
    </row>
    <row r="52" spans="1:9" ht="45" x14ac:dyDescent="0.25">
      <c r="A52" s="19" t="s">
        <v>102</v>
      </c>
      <c r="B52" s="8">
        <v>183862</v>
      </c>
      <c r="C52" s="10" t="s">
        <v>106</v>
      </c>
      <c r="D52" s="10" t="s">
        <v>104</v>
      </c>
      <c r="E52" s="8" t="s">
        <v>7</v>
      </c>
      <c r="F52" s="8" t="s">
        <v>9</v>
      </c>
      <c r="G52" s="8" t="s">
        <v>89</v>
      </c>
      <c r="H52" s="9"/>
      <c r="I52" s="29"/>
    </row>
    <row r="53" spans="1:9" ht="45" x14ac:dyDescent="0.25">
      <c r="A53" s="19" t="s">
        <v>102</v>
      </c>
      <c r="B53" s="8">
        <v>183923</v>
      </c>
      <c r="C53" s="10" t="s">
        <v>106</v>
      </c>
      <c r="D53" s="10" t="s">
        <v>104</v>
      </c>
      <c r="E53" s="8" t="s">
        <v>7</v>
      </c>
      <c r="F53" s="8" t="s">
        <v>8</v>
      </c>
      <c r="G53" s="8" t="s">
        <v>89</v>
      </c>
      <c r="H53" s="9"/>
      <c r="I53" s="29"/>
    </row>
    <row r="54" spans="1:9" x14ac:dyDescent="0.25">
      <c r="A54" s="21" t="s">
        <v>102</v>
      </c>
      <c r="B54" s="11"/>
      <c r="C54" s="11"/>
      <c r="D54" s="11"/>
      <c r="E54" s="11" t="s">
        <v>11</v>
      </c>
      <c r="F54" s="11"/>
      <c r="G54" s="11"/>
      <c r="H54" s="9"/>
      <c r="I54" s="29"/>
    </row>
    <row r="55" spans="1:9" x14ac:dyDescent="0.25">
      <c r="A55" s="21" t="s">
        <v>102</v>
      </c>
      <c r="B55" s="11"/>
      <c r="C55" s="11"/>
      <c r="D55" s="11"/>
      <c r="E55" s="11" t="s">
        <v>10</v>
      </c>
      <c r="F55" s="11"/>
      <c r="G55" s="11"/>
      <c r="H55" s="9"/>
      <c r="I55" s="29"/>
    </row>
    <row r="56" spans="1:9" x14ac:dyDescent="0.25">
      <c r="A56" s="21" t="s">
        <v>102</v>
      </c>
      <c r="B56" s="11"/>
      <c r="C56" s="11"/>
      <c r="D56" s="11"/>
      <c r="E56" s="11" t="s">
        <v>7</v>
      </c>
      <c r="F56" s="11"/>
      <c r="G56" s="11"/>
      <c r="H56" s="9"/>
      <c r="I56" s="29"/>
    </row>
    <row r="57" spans="1:9" ht="15.75" thickBot="1" x14ac:dyDescent="0.3">
      <c r="A57" s="23" t="s">
        <v>102</v>
      </c>
      <c r="B57" s="24"/>
      <c r="C57" s="24" t="s">
        <v>78</v>
      </c>
      <c r="D57" s="24"/>
      <c r="E57" s="24"/>
      <c r="F57" s="24"/>
      <c r="G57" s="24"/>
      <c r="H57" s="93"/>
      <c r="I57" s="94"/>
    </row>
    <row r="58" spans="1:9" ht="15.75" thickBot="1" x14ac:dyDescent="0.3">
      <c r="A58" s="142" t="s">
        <v>238</v>
      </c>
      <c r="B58" s="142"/>
      <c r="C58" s="142"/>
      <c r="D58" s="142"/>
      <c r="E58" s="142"/>
      <c r="F58" s="142"/>
      <c r="G58" s="142"/>
      <c r="H58" s="142"/>
      <c r="I58" s="142"/>
    </row>
    <row r="59" spans="1:9" ht="45" x14ac:dyDescent="0.25">
      <c r="A59" s="15" t="s">
        <v>108</v>
      </c>
      <c r="B59" s="16">
        <v>104082</v>
      </c>
      <c r="C59" s="27" t="s">
        <v>109</v>
      </c>
      <c r="D59" s="16" t="s">
        <v>110</v>
      </c>
      <c r="E59" s="16" t="s">
        <v>11</v>
      </c>
      <c r="F59" s="16" t="s">
        <v>9</v>
      </c>
      <c r="G59" s="16" t="s">
        <v>89</v>
      </c>
      <c r="H59" s="17">
        <v>1</v>
      </c>
      <c r="I59" s="28"/>
    </row>
    <row r="60" spans="1:9" ht="45" x14ac:dyDescent="0.25">
      <c r="A60" s="19" t="s">
        <v>108</v>
      </c>
      <c r="B60" s="8">
        <v>104081</v>
      </c>
      <c r="C60" s="10" t="s">
        <v>109</v>
      </c>
      <c r="D60" s="8" t="s">
        <v>110</v>
      </c>
      <c r="E60" s="8" t="s">
        <v>11</v>
      </c>
      <c r="F60" s="8" t="s">
        <v>8</v>
      </c>
      <c r="G60" s="8" t="s">
        <v>89</v>
      </c>
      <c r="H60" s="9">
        <v>1</v>
      </c>
      <c r="I60" s="29"/>
    </row>
    <row r="61" spans="1:9" x14ac:dyDescent="0.25">
      <c r="A61" s="19" t="s">
        <v>108</v>
      </c>
      <c r="B61" s="8">
        <v>16277</v>
      </c>
      <c r="C61" s="8" t="s">
        <v>111</v>
      </c>
      <c r="D61" s="8" t="s">
        <v>110</v>
      </c>
      <c r="E61" s="8" t="s">
        <v>10</v>
      </c>
      <c r="F61" s="8" t="s">
        <v>9</v>
      </c>
      <c r="G61" s="8" t="s">
        <v>89</v>
      </c>
      <c r="H61" s="9">
        <v>1</v>
      </c>
      <c r="I61" s="29"/>
    </row>
    <row r="62" spans="1:9" x14ac:dyDescent="0.25">
      <c r="A62" s="19" t="s">
        <v>108</v>
      </c>
      <c r="B62" s="8">
        <v>104077</v>
      </c>
      <c r="C62" s="8" t="s">
        <v>111</v>
      </c>
      <c r="D62" s="8" t="s">
        <v>110</v>
      </c>
      <c r="E62" s="8" t="s">
        <v>10</v>
      </c>
      <c r="F62" s="8" t="s">
        <v>8</v>
      </c>
      <c r="G62" s="8" t="s">
        <v>89</v>
      </c>
      <c r="H62" s="9">
        <v>1</v>
      </c>
      <c r="I62" s="29"/>
    </row>
    <row r="63" spans="1:9" x14ac:dyDescent="0.25">
      <c r="A63" s="19" t="s">
        <v>108</v>
      </c>
      <c r="B63" s="8">
        <v>12706</v>
      </c>
      <c r="C63" s="8" t="s">
        <v>111</v>
      </c>
      <c r="D63" s="8" t="s">
        <v>110</v>
      </c>
      <c r="E63" s="8" t="s">
        <v>7</v>
      </c>
      <c r="F63" s="8" t="s">
        <v>9</v>
      </c>
      <c r="G63" s="8" t="s">
        <v>89</v>
      </c>
      <c r="H63" s="9">
        <v>1</v>
      </c>
      <c r="I63" s="29"/>
    </row>
    <row r="64" spans="1:9" x14ac:dyDescent="0.25">
      <c r="A64" s="19" t="s">
        <v>108</v>
      </c>
      <c r="B64" s="8">
        <v>104073</v>
      </c>
      <c r="C64" s="8" t="s">
        <v>111</v>
      </c>
      <c r="D64" s="8" t="s">
        <v>110</v>
      </c>
      <c r="E64" s="8" t="s">
        <v>7</v>
      </c>
      <c r="F64" s="8" t="s">
        <v>8</v>
      </c>
      <c r="G64" s="8" t="s">
        <v>89</v>
      </c>
      <c r="H64" s="9">
        <v>1</v>
      </c>
      <c r="I64" s="29"/>
    </row>
    <row r="65" spans="1:9" x14ac:dyDescent="0.25">
      <c r="A65" s="21" t="s">
        <v>108</v>
      </c>
      <c r="B65" s="11"/>
      <c r="C65" s="11"/>
      <c r="D65" s="11"/>
      <c r="E65" s="11" t="s">
        <v>11</v>
      </c>
      <c r="F65" s="11"/>
      <c r="G65" s="11"/>
      <c r="H65" s="9"/>
      <c r="I65" s="29"/>
    </row>
    <row r="66" spans="1:9" x14ac:dyDescent="0.25">
      <c r="A66" s="21" t="s">
        <v>108</v>
      </c>
      <c r="B66" s="11"/>
      <c r="C66" s="11"/>
      <c r="D66" s="11"/>
      <c r="E66" s="11" t="s">
        <v>10</v>
      </c>
      <c r="F66" s="11"/>
      <c r="G66" s="11"/>
      <c r="H66" s="9"/>
      <c r="I66" s="29"/>
    </row>
    <row r="67" spans="1:9" x14ac:dyDescent="0.25">
      <c r="A67" s="21" t="s">
        <v>108</v>
      </c>
      <c r="B67" s="11"/>
      <c r="C67" s="11"/>
      <c r="D67" s="11"/>
      <c r="E67" s="11" t="s">
        <v>7</v>
      </c>
      <c r="F67" s="11"/>
      <c r="G67" s="11"/>
      <c r="H67" s="9"/>
      <c r="I67" s="29"/>
    </row>
    <row r="68" spans="1:9" ht="15.75" thickBot="1" x14ac:dyDescent="0.3">
      <c r="A68" s="23" t="s">
        <v>108</v>
      </c>
      <c r="B68" s="24"/>
      <c r="C68" s="24" t="s">
        <v>78</v>
      </c>
      <c r="D68" s="24"/>
      <c r="E68" s="24"/>
      <c r="F68" s="24"/>
      <c r="G68" s="24"/>
      <c r="H68" s="93"/>
      <c r="I68" s="94"/>
    </row>
    <row r="69" spans="1:9" ht="15.75" thickBot="1" x14ac:dyDescent="0.3">
      <c r="A69" s="142" t="s">
        <v>242</v>
      </c>
      <c r="B69" s="142"/>
      <c r="C69" s="142"/>
      <c r="D69" s="142"/>
      <c r="E69" s="142"/>
      <c r="F69" s="142"/>
      <c r="G69" s="142"/>
      <c r="H69" s="142"/>
      <c r="I69" s="142"/>
    </row>
    <row r="70" spans="1:9" ht="30" x14ac:dyDescent="0.25">
      <c r="A70" s="15" t="s">
        <v>112</v>
      </c>
      <c r="B70" s="16">
        <v>16274</v>
      </c>
      <c r="C70" s="27" t="s">
        <v>113</v>
      </c>
      <c r="D70" s="16" t="s">
        <v>114</v>
      </c>
      <c r="E70" s="16" t="s">
        <v>11</v>
      </c>
      <c r="F70" s="16" t="s">
        <v>9</v>
      </c>
      <c r="G70" s="16" t="s">
        <v>89</v>
      </c>
      <c r="H70" s="17">
        <v>1</v>
      </c>
      <c r="I70" s="28"/>
    </row>
    <row r="71" spans="1:9" ht="30" x14ac:dyDescent="0.25">
      <c r="A71" s="19" t="s">
        <v>112</v>
      </c>
      <c r="B71" s="8">
        <v>104163</v>
      </c>
      <c r="C71" s="10" t="s">
        <v>113</v>
      </c>
      <c r="D71" s="8" t="s">
        <v>114</v>
      </c>
      <c r="E71" s="8" t="s">
        <v>11</v>
      </c>
      <c r="F71" s="8" t="s">
        <v>8</v>
      </c>
      <c r="G71" s="8" t="s">
        <v>89</v>
      </c>
      <c r="H71" s="9">
        <v>1</v>
      </c>
      <c r="I71" s="29"/>
    </row>
    <row r="72" spans="1:9" x14ac:dyDescent="0.25">
      <c r="A72" s="19" t="s">
        <v>112</v>
      </c>
      <c r="B72" s="8">
        <v>16266</v>
      </c>
      <c r="C72" s="8" t="s">
        <v>114</v>
      </c>
      <c r="D72" s="8" t="s">
        <v>114</v>
      </c>
      <c r="E72" s="8" t="s">
        <v>11</v>
      </c>
      <c r="F72" s="8" t="s">
        <v>9</v>
      </c>
      <c r="G72" s="8" t="s">
        <v>89</v>
      </c>
      <c r="H72" s="9">
        <v>1</v>
      </c>
      <c r="I72" s="29"/>
    </row>
    <row r="73" spans="1:9" x14ac:dyDescent="0.25">
      <c r="A73" s="19" t="s">
        <v>112</v>
      </c>
      <c r="B73" s="8">
        <v>104165</v>
      </c>
      <c r="C73" s="8" t="s">
        <v>114</v>
      </c>
      <c r="D73" s="8" t="s">
        <v>114</v>
      </c>
      <c r="E73" s="8" t="s">
        <v>11</v>
      </c>
      <c r="F73" s="8" t="s">
        <v>8</v>
      </c>
      <c r="G73" s="8" t="s">
        <v>89</v>
      </c>
      <c r="H73" s="9">
        <v>1</v>
      </c>
      <c r="I73" s="29"/>
    </row>
    <row r="74" spans="1:9" x14ac:dyDescent="0.25">
      <c r="A74" s="19" t="s">
        <v>112</v>
      </c>
      <c r="B74" s="8">
        <v>104162</v>
      </c>
      <c r="C74" s="8" t="s">
        <v>115</v>
      </c>
      <c r="D74" s="8" t="s">
        <v>114</v>
      </c>
      <c r="E74" s="8" t="s">
        <v>10</v>
      </c>
      <c r="F74" s="8" t="s">
        <v>9</v>
      </c>
      <c r="G74" s="8" t="s">
        <v>89</v>
      </c>
      <c r="H74" s="9">
        <v>0.90239999999999998</v>
      </c>
      <c r="I74" s="29"/>
    </row>
    <row r="75" spans="1:9" x14ac:dyDescent="0.25">
      <c r="A75" s="19" t="s">
        <v>112</v>
      </c>
      <c r="B75" s="8">
        <v>104161</v>
      </c>
      <c r="C75" s="8" t="s">
        <v>115</v>
      </c>
      <c r="D75" s="8" t="s">
        <v>114</v>
      </c>
      <c r="E75" s="8" t="s">
        <v>10</v>
      </c>
      <c r="F75" s="8" t="s">
        <v>8</v>
      </c>
      <c r="G75" s="8" t="s">
        <v>89</v>
      </c>
      <c r="H75" s="9">
        <v>1</v>
      </c>
      <c r="I75" s="29"/>
    </row>
    <row r="76" spans="1:9" ht="30" x14ac:dyDescent="0.25">
      <c r="A76" s="19" t="s">
        <v>112</v>
      </c>
      <c r="B76" s="8">
        <v>16269</v>
      </c>
      <c r="C76" s="10" t="s">
        <v>113</v>
      </c>
      <c r="D76" s="8" t="s">
        <v>114</v>
      </c>
      <c r="E76" s="8" t="s">
        <v>10</v>
      </c>
      <c r="F76" s="8" t="s">
        <v>9</v>
      </c>
      <c r="G76" s="8" t="s">
        <v>89</v>
      </c>
      <c r="H76" s="9">
        <v>0.75</v>
      </c>
      <c r="I76" s="29"/>
    </row>
    <row r="77" spans="1:9" ht="30" x14ac:dyDescent="0.25">
      <c r="A77" s="19" t="s">
        <v>112</v>
      </c>
      <c r="B77" s="8">
        <v>104154</v>
      </c>
      <c r="C77" s="10" t="s">
        <v>113</v>
      </c>
      <c r="D77" s="8" t="s">
        <v>114</v>
      </c>
      <c r="E77" s="8" t="s">
        <v>10</v>
      </c>
      <c r="F77" s="8" t="s">
        <v>8</v>
      </c>
      <c r="G77" s="8" t="s">
        <v>89</v>
      </c>
      <c r="H77" s="9">
        <v>0.71430000000000005</v>
      </c>
      <c r="I77" s="29"/>
    </row>
    <row r="78" spans="1:9" x14ac:dyDescent="0.25">
      <c r="A78" s="19" t="s">
        <v>112</v>
      </c>
      <c r="B78" s="8">
        <v>16271</v>
      </c>
      <c r="C78" s="8" t="s">
        <v>116</v>
      </c>
      <c r="D78" s="8" t="s">
        <v>114</v>
      </c>
      <c r="E78" s="8" t="s">
        <v>10</v>
      </c>
      <c r="F78" s="8" t="s">
        <v>9</v>
      </c>
      <c r="G78" s="8" t="s">
        <v>89</v>
      </c>
      <c r="H78" s="9">
        <v>0.88890000000000002</v>
      </c>
      <c r="I78" s="29"/>
    </row>
    <row r="79" spans="1:9" ht="45" x14ac:dyDescent="0.25">
      <c r="A79" s="19" t="s">
        <v>112</v>
      </c>
      <c r="B79" s="8">
        <v>16268</v>
      </c>
      <c r="C79" s="10" t="s">
        <v>117</v>
      </c>
      <c r="D79" s="8" t="s">
        <v>114</v>
      </c>
      <c r="E79" s="8" t="s">
        <v>10</v>
      </c>
      <c r="F79" s="8" t="s">
        <v>9</v>
      </c>
      <c r="G79" s="8" t="s">
        <v>89</v>
      </c>
      <c r="H79" s="9"/>
      <c r="I79" s="29"/>
    </row>
    <row r="80" spans="1:9" ht="30" x14ac:dyDescent="0.25">
      <c r="A80" s="19" t="s">
        <v>112</v>
      </c>
      <c r="B80" s="8">
        <v>183144</v>
      </c>
      <c r="C80" s="8" t="s">
        <v>116</v>
      </c>
      <c r="D80" s="8" t="s">
        <v>114</v>
      </c>
      <c r="E80" s="8" t="s">
        <v>7</v>
      </c>
      <c r="F80" s="8" t="s">
        <v>9</v>
      </c>
      <c r="G80" s="10" t="s">
        <v>118</v>
      </c>
      <c r="H80" s="9">
        <v>1</v>
      </c>
      <c r="I80" s="29"/>
    </row>
    <row r="81" spans="1:9" x14ac:dyDescent="0.25">
      <c r="A81" s="19" t="s">
        <v>112</v>
      </c>
      <c r="B81" s="8">
        <v>183143</v>
      </c>
      <c r="C81" s="8" t="s">
        <v>116</v>
      </c>
      <c r="D81" s="8" t="s">
        <v>114</v>
      </c>
      <c r="E81" s="8" t="s">
        <v>7</v>
      </c>
      <c r="F81" s="8" t="s">
        <v>8</v>
      </c>
      <c r="G81" s="8" t="s">
        <v>89</v>
      </c>
      <c r="H81" s="9"/>
      <c r="I81" s="29"/>
    </row>
    <row r="82" spans="1:9" ht="30" x14ac:dyDescent="0.25">
      <c r="A82" s="19" t="s">
        <v>112</v>
      </c>
      <c r="B82" s="8">
        <v>104151</v>
      </c>
      <c r="C82" s="10" t="s">
        <v>119</v>
      </c>
      <c r="D82" s="8" t="s">
        <v>114</v>
      </c>
      <c r="E82" s="8" t="s">
        <v>7</v>
      </c>
      <c r="F82" s="8" t="s">
        <v>9</v>
      </c>
      <c r="G82" s="10" t="s">
        <v>118</v>
      </c>
      <c r="H82" s="9"/>
      <c r="I82" s="29"/>
    </row>
    <row r="83" spans="1:9" ht="30" x14ac:dyDescent="0.25">
      <c r="A83" s="19" t="s">
        <v>112</v>
      </c>
      <c r="B83" s="8">
        <v>104150</v>
      </c>
      <c r="C83" s="10" t="s">
        <v>119</v>
      </c>
      <c r="D83" s="8" t="s">
        <v>114</v>
      </c>
      <c r="E83" s="8" t="s">
        <v>7</v>
      </c>
      <c r="F83" s="8" t="s">
        <v>8</v>
      </c>
      <c r="G83" s="8" t="s">
        <v>89</v>
      </c>
      <c r="H83" s="9"/>
      <c r="I83" s="29"/>
    </row>
    <row r="84" spans="1:9" ht="30" x14ac:dyDescent="0.25">
      <c r="A84" s="19" t="s">
        <v>112</v>
      </c>
      <c r="B84" s="8">
        <v>12705</v>
      </c>
      <c r="C84" s="10" t="s">
        <v>120</v>
      </c>
      <c r="D84" s="8" t="s">
        <v>114</v>
      </c>
      <c r="E84" s="8" t="s">
        <v>7</v>
      </c>
      <c r="F84" s="8" t="s">
        <v>9</v>
      </c>
      <c r="G84" s="8" t="s">
        <v>89</v>
      </c>
      <c r="H84" s="9">
        <v>1</v>
      </c>
      <c r="I84" s="29"/>
    </row>
    <row r="85" spans="1:9" ht="30" x14ac:dyDescent="0.25">
      <c r="A85" s="19" t="s">
        <v>112</v>
      </c>
      <c r="B85" s="8">
        <v>104148</v>
      </c>
      <c r="C85" s="10" t="s">
        <v>120</v>
      </c>
      <c r="D85" s="8" t="s">
        <v>114</v>
      </c>
      <c r="E85" s="8" t="s">
        <v>7</v>
      </c>
      <c r="F85" s="8" t="s">
        <v>8</v>
      </c>
      <c r="G85" s="8" t="s">
        <v>89</v>
      </c>
      <c r="H85" s="9"/>
      <c r="I85" s="29"/>
    </row>
    <row r="86" spans="1:9" x14ac:dyDescent="0.25">
      <c r="A86" s="19" t="s">
        <v>112</v>
      </c>
      <c r="B86" s="8">
        <v>104170</v>
      </c>
      <c r="C86" s="10" t="s">
        <v>121</v>
      </c>
      <c r="D86" s="8" t="s">
        <v>114</v>
      </c>
      <c r="E86" s="8" t="s">
        <v>7</v>
      </c>
      <c r="F86" s="8" t="s">
        <v>9</v>
      </c>
      <c r="G86" s="8" t="s">
        <v>100</v>
      </c>
      <c r="H86" s="9"/>
      <c r="I86" s="29"/>
    </row>
    <row r="87" spans="1:9" x14ac:dyDescent="0.25">
      <c r="A87" s="19" t="s">
        <v>112</v>
      </c>
      <c r="B87" s="8">
        <v>104144</v>
      </c>
      <c r="C87" s="10" t="s">
        <v>121</v>
      </c>
      <c r="D87" s="8" t="s">
        <v>114</v>
      </c>
      <c r="E87" s="8" t="s">
        <v>7</v>
      </c>
      <c r="F87" s="8" t="s">
        <v>8</v>
      </c>
      <c r="G87" s="8" t="s">
        <v>100</v>
      </c>
      <c r="H87" s="9"/>
      <c r="I87" s="29"/>
    </row>
    <row r="88" spans="1:9" x14ac:dyDescent="0.25">
      <c r="A88" s="19" t="s">
        <v>112</v>
      </c>
      <c r="B88" s="8">
        <v>12701</v>
      </c>
      <c r="C88" s="10" t="s">
        <v>121</v>
      </c>
      <c r="D88" s="8" t="s">
        <v>114</v>
      </c>
      <c r="E88" s="8" t="s">
        <v>7</v>
      </c>
      <c r="F88" s="8" t="s">
        <v>9</v>
      </c>
      <c r="G88" s="8" t="s">
        <v>89</v>
      </c>
      <c r="H88" s="9">
        <v>1</v>
      </c>
      <c r="I88" s="29"/>
    </row>
    <row r="89" spans="1:9" x14ac:dyDescent="0.25">
      <c r="A89" s="19" t="s">
        <v>112</v>
      </c>
      <c r="B89" s="8">
        <v>104145</v>
      </c>
      <c r="C89" s="10" t="s">
        <v>121</v>
      </c>
      <c r="D89" s="8" t="s">
        <v>114</v>
      </c>
      <c r="E89" s="8" t="s">
        <v>7</v>
      </c>
      <c r="F89" s="8" t="s">
        <v>8</v>
      </c>
      <c r="G89" s="8" t="s">
        <v>89</v>
      </c>
      <c r="H89" s="9"/>
      <c r="I89" s="29"/>
    </row>
    <row r="90" spans="1:9" x14ac:dyDescent="0.25">
      <c r="A90" s="21" t="s">
        <v>112</v>
      </c>
      <c r="B90" s="11"/>
      <c r="C90" s="13"/>
      <c r="D90" s="11"/>
      <c r="E90" s="11">
        <v>1</v>
      </c>
      <c r="F90" s="11"/>
      <c r="G90" s="11"/>
      <c r="H90" s="9"/>
      <c r="I90" s="29"/>
    </row>
    <row r="91" spans="1:9" x14ac:dyDescent="0.25">
      <c r="A91" s="21" t="s">
        <v>112</v>
      </c>
      <c r="B91" s="11"/>
      <c r="C91" s="13"/>
      <c r="D91" s="11"/>
      <c r="E91" s="11">
        <v>2</v>
      </c>
      <c r="F91" s="11"/>
      <c r="G91" s="11"/>
      <c r="H91" s="9"/>
      <c r="I91" s="29"/>
    </row>
    <row r="92" spans="1:9" x14ac:dyDescent="0.25">
      <c r="A92" s="21" t="s">
        <v>112</v>
      </c>
      <c r="B92" s="11"/>
      <c r="C92" s="11"/>
      <c r="D92" s="11"/>
      <c r="E92" s="11">
        <v>3</v>
      </c>
      <c r="F92" s="11"/>
      <c r="G92" s="11"/>
      <c r="H92" s="9"/>
      <c r="I92" s="29"/>
    </row>
    <row r="93" spans="1:9" ht="15.75" thickBot="1" x14ac:dyDescent="0.3">
      <c r="A93" s="23" t="s">
        <v>112</v>
      </c>
      <c r="B93" s="24" t="s">
        <v>78</v>
      </c>
      <c r="C93" s="24"/>
      <c r="D93" s="24"/>
      <c r="E93" s="24"/>
      <c r="F93" s="24"/>
      <c r="G93" s="24"/>
      <c r="H93" s="93"/>
      <c r="I93" s="94"/>
    </row>
    <row r="94" spans="1:9" ht="15.75" thickBot="1" x14ac:dyDescent="0.3">
      <c r="A94" s="142" t="s">
        <v>240</v>
      </c>
      <c r="B94" s="142"/>
      <c r="C94" s="142"/>
      <c r="D94" s="142"/>
      <c r="E94" s="142"/>
      <c r="F94" s="142"/>
      <c r="G94" s="142"/>
      <c r="H94" s="142"/>
      <c r="I94" s="142"/>
    </row>
    <row r="95" spans="1:9" ht="45" x14ac:dyDescent="0.25">
      <c r="A95" s="31" t="s">
        <v>6</v>
      </c>
      <c r="B95" s="16">
        <v>104072</v>
      </c>
      <c r="C95" s="27" t="s">
        <v>122</v>
      </c>
      <c r="D95" s="27" t="s">
        <v>94</v>
      </c>
      <c r="E95" s="27" t="s">
        <v>11</v>
      </c>
      <c r="F95" s="27" t="s">
        <v>9</v>
      </c>
      <c r="G95" s="16" t="s">
        <v>89</v>
      </c>
      <c r="H95" s="17">
        <v>1</v>
      </c>
      <c r="I95" s="28"/>
    </row>
    <row r="96" spans="1:9" ht="45" x14ac:dyDescent="0.25">
      <c r="A96" s="32" t="s">
        <v>6</v>
      </c>
      <c r="B96" s="8">
        <v>104071</v>
      </c>
      <c r="C96" s="10" t="s">
        <v>122</v>
      </c>
      <c r="D96" s="10" t="s">
        <v>94</v>
      </c>
      <c r="E96" s="10" t="s">
        <v>11</v>
      </c>
      <c r="F96" s="10" t="s">
        <v>8</v>
      </c>
      <c r="G96" s="8" t="s">
        <v>89</v>
      </c>
      <c r="H96" s="9">
        <v>1</v>
      </c>
      <c r="I96" s="29"/>
    </row>
    <row r="97" spans="1:9" ht="45" x14ac:dyDescent="0.25">
      <c r="A97" s="32" t="s">
        <v>6</v>
      </c>
      <c r="B97" s="8">
        <v>104070</v>
      </c>
      <c r="C97" s="10" t="s">
        <v>122</v>
      </c>
      <c r="D97" s="10" t="s">
        <v>94</v>
      </c>
      <c r="E97" s="10" t="s">
        <v>10</v>
      </c>
      <c r="F97" s="10" t="s">
        <v>9</v>
      </c>
      <c r="G97" s="8" t="s">
        <v>89</v>
      </c>
      <c r="H97" s="9">
        <v>0.63639999999999997</v>
      </c>
      <c r="I97" s="29"/>
    </row>
    <row r="98" spans="1:9" ht="45" x14ac:dyDescent="0.25">
      <c r="A98" s="32" t="s">
        <v>6</v>
      </c>
      <c r="B98" s="8">
        <v>104069</v>
      </c>
      <c r="C98" s="10" t="s">
        <v>122</v>
      </c>
      <c r="D98" s="10" t="s">
        <v>94</v>
      </c>
      <c r="E98" s="10" t="s">
        <v>10</v>
      </c>
      <c r="F98" s="10" t="s">
        <v>8</v>
      </c>
      <c r="G98" s="8" t="s">
        <v>89</v>
      </c>
      <c r="H98" s="9">
        <v>0.88890000000000002</v>
      </c>
      <c r="I98" s="29"/>
    </row>
    <row r="99" spans="1:9" ht="60" x14ac:dyDescent="0.25">
      <c r="A99" s="32" t="s">
        <v>6</v>
      </c>
      <c r="B99" s="8">
        <v>183695</v>
      </c>
      <c r="C99" s="10" t="s">
        <v>123</v>
      </c>
      <c r="D99" s="10" t="s">
        <v>94</v>
      </c>
      <c r="E99" s="10" t="s">
        <v>7</v>
      </c>
      <c r="F99" s="10" t="s">
        <v>9</v>
      </c>
      <c r="G99" s="8" t="s">
        <v>89</v>
      </c>
      <c r="H99" s="9">
        <v>1</v>
      </c>
      <c r="I99" s="29"/>
    </row>
    <row r="100" spans="1:9" ht="60" x14ac:dyDescent="0.25">
      <c r="A100" s="32" t="s">
        <v>6</v>
      </c>
      <c r="B100" s="8">
        <v>183694</v>
      </c>
      <c r="C100" s="10" t="s">
        <v>123</v>
      </c>
      <c r="D100" s="10" t="s">
        <v>94</v>
      </c>
      <c r="E100" s="10" t="s">
        <v>7</v>
      </c>
      <c r="F100" s="10" t="s">
        <v>8</v>
      </c>
      <c r="G100" s="8" t="s">
        <v>89</v>
      </c>
      <c r="H100" s="9"/>
      <c r="I100" s="29"/>
    </row>
    <row r="101" spans="1:9" x14ac:dyDescent="0.25">
      <c r="A101" s="33" t="s">
        <v>6</v>
      </c>
      <c r="B101" s="13"/>
      <c r="C101" s="13"/>
      <c r="D101" s="11"/>
      <c r="E101" s="11">
        <v>1</v>
      </c>
      <c r="F101" s="11"/>
      <c r="G101" s="11"/>
      <c r="H101" s="9"/>
      <c r="I101" s="29"/>
    </row>
    <row r="102" spans="1:9" x14ac:dyDescent="0.25">
      <c r="A102" s="33" t="s">
        <v>6</v>
      </c>
      <c r="B102" s="13"/>
      <c r="C102" s="13"/>
      <c r="D102" s="11"/>
      <c r="E102" s="11">
        <v>2</v>
      </c>
      <c r="F102" s="11"/>
      <c r="G102" s="11"/>
      <c r="H102" s="9"/>
      <c r="I102" s="29"/>
    </row>
    <row r="103" spans="1:9" x14ac:dyDescent="0.25">
      <c r="A103" s="33" t="s">
        <v>6</v>
      </c>
      <c r="B103" s="13"/>
      <c r="C103" s="13"/>
      <c r="D103" s="11"/>
      <c r="E103" s="11">
        <v>3</v>
      </c>
      <c r="F103" s="11"/>
      <c r="G103" s="11"/>
      <c r="H103" s="9"/>
      <c r="I103" s="29"/>
    </row>
    <row r="104" spans="1:9" ht="15.75" thickBot="1" x14ac:dyDescent="0.3">
      <c r="A104" s="35" t="s">
        <v>6</v>
      </c>
      <c r="B104" s="24" t="s">
        <v>78</v>
      </c>
      <c r="C104" s="24"/>
      <c r="D104" s="24"/>
      <c r="E104" s="24"/>
      <c r="F104" s="24"/>
      <c r="G104" s="24"/>
      <c r="H104" s="93"/>
      <c r="I104" s="94"/>
    </row>
    <row r="114" spans="3:7" x14ac:dyDescent="0.25">
      <c r="C114" s="1"/>
      <c r="D114" s="1"/>
      <c r="E114" s="1"/>
      <c r="F114" s="1"/>
      <c r="G114" s="1"/>
    </row>
    <row r="115" spans="3:7" x14ac:dyDescent="0.25">
      <c r="C115" s="1"/>
      <c r="D115" s="1"/>
      <c r="E115" s="1"/>
      <c r="F115" s="1"/>
      <c r="G115" s="1"/>
    </row>
    <row r="116" spans="3:7" x14ac:dyDescent="0.25">
      <c r="C116" s="1"/>
      <c r="D116" s="1"/>
      <c r="E116" s="1"/>
      <c r="F116" s="1"/>
      <c r="G116" s="1"/>
    </row>
    <row r="117" spans="3:7" x14ac:dyDescent="0.25">
      <c r="C117" s="1"/>
      <c r="D117" s="1"/>
      <c r="E117" s="1"/>
      <c r="F117" s="1"/>
      <c r="G117" s="1"/>
    </row>
  </sheetData>
  <mergeCells count="5">
    <mergeCell ref="A2:I2"/>
    <mergeCell ref="A37:I37"/>
    <mergeCell ref="A58:I58"/>
    <mergeCell ref="A69:I69"/>
    <mergeCell ref="A94:I9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1A142-7373-462B-8838-486992870274}">
  <dimension ref="A1:V2003"/>
  <sheetViews>
    <sheetView zoomScale="96" zoomScaleNormal="96" workbookViewId="0">
      <selection activeCell="E15" sqref="E15"/>
    </sheetView>
  </sheetViews>
  <sheetFormatPr defaultColWidth="10.42578125" defaultRowHeight="18.600000000000001" customHeight="1" x14ac:dyDescent="0.25"/>
  <cols>
    <col min="1" max="1" width="46" style="99" bestFit="1" customWidth="1"/>
    <col min="2" max="2" width="33" style="99" customWidth="1"/>
    <col min="3" max="4" width="50.7109375" style="99" customWidth="1"/>
    <col min="5" max="12" width="50.7109375" style="107" customWidth="1"/>
    <col min="13" max="13" width="50.7109375" style="110" customWidth="1"/>
    <col min="14" max="16" width="50.7109375" style="107" customWidth="1"/>
    <col min="17" max="16384" width="10.42578125" style="107"/>
  </cols>
  <sheetData>
    <row r="1" spans="1:22" s="100" customFormat="1" ht="17.100000000000001" customHeight="1" x14ac:dyDescent="0.25">
      <c r="A1" s="99" t="s">
        <v>245</v>
      </c>
      <c r="B1" s="99"/>
      <c r="C1" s="99"/>
      <c r="D1" s="99"/>
      <c r="M1" s="101"/>
    </row>
    <row r="2" spans="1:22" s="100" customFormat="1" ht="18.600000000000001" customHeight="1" x14ac:dyDescent="0.25">
      <c r="A2" s="99" t="s">
        <v>246</v>
      </c>
      <c r="B2" s="99"/>
      <c r="C2" s="99"/>
      <c r="D2" s="99"/>
      <c r="M2" s="101"/>
    </row>
    <row r="3" spans="1:22" s="103" customFormat="1" ht="75" customHeight="1" x14ac:dyDescent="0.25">
      <c r="A3" s="173" t="s">
        <v>247</v>
      </c>
      <c r="B3" s="173" t="s">
        <v>248</v>
      </c>
      <c r="C3" s="173" t="s">
        <v>249</v>
      </c>
      <c r="D3" s="173" t="s">
        <v>250</v>
      </c>
      <c r="E3" s="173" t="s">
        <v>251</v>
      </c>
      <c r="F3" s="173" t="s">
        <v>252</v>
      </c>
      <c r="G3" s="173" t="s">
        <v>253</v>
      </c>
      <c r="H3" s="173" t="s">
        <v>254</v>
      </c>
      <c r="I3" s="173" t="s">
        <v>255</v>
      </c>
      <c r="J3" s="173" t="s">
        <v>256</v>
      </c>
      <c r="K3" s="173" t="s">
        <v>257</v>
      </c>
      <c r="L3" s="173" t="s">
        <v>258</v>
      </c>
      <c r="M3" s="173" t="s">
        <v>259</v>
      </c>
      <c r="N3" s="173" t="s">
        <v>260</v>
      </c>
      <c r="O3" s="173" t="s">
        <v>261</v>
      </c>
      <c r="P3" s="173" t="s">
        <v>262</v>
      </c>
      <c r="Q3" s="102"/>
      <c r="R3" s="102"/>
      <c r="T3" s="102"/>
      <c r="U3" s="102"/>
      <c r="V3" s="102"/>
    </row>
    <row r="4" spans="1:22" ht="45.75" customHeight="1" x14ac:dyDescent="0.25">
      <c r="A4" s="174" t="s">
        <v>119</v>
      </c>
      <c r="B4" s="174" t="s">
        <v>239</v>
      </c>
      <c r="C4" s="174" t="s">
        <v>263</v>
      </c>
      <c r="D4" s="174" t="s">
        <v>264</v>
      </c>
      <c r="E4" s="174" t="s">
        <v>265</v>
      </c>
      <c r="F4" s="174">
        <v>2593</v>
      </c>
      <c r="G4" s="174">
        <v>2270</v>
      </c>
      <c r="H4" s="174">
        <v>193</v>
      </c>
      <c r="I4" s="175" t="s">
        <v>266</v>
      </c>
      <c r="J4" s="174" t="s">
        <v>267</v>
      </c>
      <c r="K4" s="175" t="s">
        <v>268</v>
      </c>
      <c r="L4" s="175" t="s">
        <v>269</v>
      </c>
      <c r="M4" s="174" t="s">
        <v>270</v>
      </c>
      <c r="N4" s="174" t="s">
        <v>271</v>
      </c>
      <c r="O4" s="174" t="s">
        <v>272</v>
      </c>
      <c r="P4" s="174" t="s">
        <v>273</v>
      </c>
      <c r="Q4" s="105"/>
      <c r="R4" s="106"/>
      <c r="T4" s="108"/>
      <c r="U4" s="108"/>
      <c r="V4" s="108"/>
    </row>
    <row r="5" spans="1:22" ht="60" x14ac:dyDescent="0.25">
      <c r="A5" s="174" t="s">
        <v>107</v>
      </c>
      <c r="B5" s="174" t="s">
        <v>274</v>
      </c>
      <c r="C5" s="174" t="s">
        <v>275</v>
      </c>
      <c r="D5" s="174" t="s">
        <v>276</v>
      </c>
      <c r="E5" s="174" t="s">
        <v>277</v>
      </c>
      <c r="F5" s="174">
        <v>775</v>
      </c>
      <c r="G5" s="174">
        <v>581</v>
      </c>
      <c r="H5" s="174">
        <v>184</v>
      </c>
      <c r="I5" s="175" t="s">
        <v>278</v>
      </c>
      <c r="J5" s="174" t="s">
        <v>279</v>
      </c>
      <c r="K5" s="175" t="s">
        <v>280</v>
      </c>
      <c r="L5" s="175" t="s">
        <v>281</v>
      </c>
      <c r="M5" s="174" t="s">
        <v>282</v>
      </c>
      <c r="N5" s="174" t="s">
        <v>283</v>
      </c>
      <c r="O5" s="174" t="s">
        <v>284</v>
      </c>
      <c r="P5" s="174" t="s">
        <v>285</v>
      </c>
      <c r="Q5" s="105"/>
      <c r="R5" s="106"/>
      <c r="T5" s="108"/>
      <c r="U5" s="108"/>
      <c r="V5" s="108"/>
    </row>
    <row r="6" spans="1:22" ht="45" x14ac:dyDescent="0.25">
      <c r="A6" s="174" t="s">
        <v>286</v>
      </c>
      <c r="B6" s="174" t="s">
        <v>239</v>
      </c>
      <c r="C6" s="174" t="s">
        <v>287</v>
      </c>
      <c r="D6" s="174" t="s">
        <v>287</v>
      </c>
      <c r="E6" s="174" t="s">
        <v>265</v>
      </c>
      <c r="F6" s="174">
        <v>2702</v>
      </c>
      <c r="G6" s="174">
        <v>2566</v>
      </c>
      <c r="H6" s="174">
        <v>193</v>
      </c>
      <c r="I6" s="175" t="s">
        <v>288</v>
      </c>
      <c r="J6" s="174" t="s">
        <v>289</v>
      </c>
      <c r="K6" s="175" t="s">
        <v>268</v>
      </c>
      <c r="L6" s="175" t="s">
        <v>269</v>
      </c>
      <c r="M6" s="174" t="s">
        <v>270</v>
      </c>
      <c r="N6" s="174" t="s">
        <v>271</v>
      </c>
      <c r="O6" s="174" t="s">
        <v>272</v>
      </c>
      <c r="P6" s="174" t="s">
        <v>273</v>
      </c>
      <c r="Q6" s="105"/>
      <c r="R6" s="106"/>
      <c r="T6" s="108"/>
      <c r="U6" s="108"/>
      <c r="V6" s="108"/>
    </row>
    <row r="7" spans="1:22" ht="45" x14ac:dyDescent="0.25">
      <c r="A7" s="174" t="s">
        <v>101</v>
      </c>
      <c r="B7" s="174" t="s">
        <v>290</v>
      </c>
      <c r="C7" s="174" t="s">
        <v>291</v>
      </c>
      <c r="D7" s="174" t="s">
        <v>292</v>
      </c>
      <c r="E7" s="174" t="s">
        <v>293</v>
      </c>
      <c r="F7" s="174">
        <v>1981</v>
      </c>
      <c r="G7" s="174">
        <v>1599</v>
      </c>
      <c r="H7" s="174">
        <v>125</v>
      </c>
      <c r="I7" s="175" t="s">
        <v>294</v>
      </c>
      <c r="J7" s="174" t="s">
        <v>295</v>
      </c>
      <c r="K7" s="175" t="s">
        <v>296</v>
      </c>
      <c r="L7" s="175" t="s">
        <v>297</v>
      </c>
      <c r="M7" s="174" t="s">
        <v>298</v>
      </c>
      <c r="N7" s="174" t="s">
        <v>299</v>
      </c>
      <c r="O7" s="174" t="s">
        <v>300</v>
      </c>
      <c r="P7" s="174" t="s">
        <v>273</v>
      </c>
      <c r="Q7" s="105"/>
      <c r="R7" s="106"/>
      <c r="T7" s="108"/>
      <c r="U7" s="108"/>
      <c r="V7" s="108"/>
    </row>
    <row r="8" spans="1:22" ht="60" x14ac:dyDescent="0.25">
      <c r="A8" s="174" t="s">
        <v>301</v>
      </c>
      <c r="B8" s="174" t="s">
        <v>274</v>
      </c>
      <c r="C8" s="174" t="s">
        <v>302</v>
      </c>
      <c r="D8" s="174" t="s">
        <v>303</v>
      </c>
      <c r="E8" s="174" t="s">
        <v>304</v>
      </c>
      <c r="F8" s="174">
        <v>1250</v>
      </c>
      <c r="G8" s="174">
        <v>818</v>
      </c>
      <c r="H8" s="174">
        <v>184</v>
      </c>
      <c r="I8" s="175" t="s">
        <v>305</v>
      </c>
      <c r="J8" s="174" t="s">
        <v>306</v>
      </c>
      <c r="K8" s="175" t="s">
        <v>307</v>
      </c>
      <c r="L8" s="175" t="s">
        <v>308</v>
      </c>
      <c r="M8" s="174" t="s">
        <v>282</v>
      </c>
      <c r="N8" s="174" t="s">
        <v>283</v>
      </c>
      <c r="O8" s="174" t="s">
        <v>309</v>
      </c>
      <c r="P8" s="174" t="s">
        <v>310</v>
      </c>
      <c r="Q8" s="105"/>
      <c r="R8" s="106"/>
      <c r="T8" s="108"/>
      <c r="U8" s="108"/>
      <c r="V8" s="108"/>
    </row>
    <row r="9" spans="1:22" ht="45" x14ac:dyDescent="0.25">
      <c r="A9" s="174" t="s">
        <v>111</v>
      </c>
      <c r="B9" s="174" t="s">
        <v>241</v>
      </c>
      <c r="C9" s="174" t="s">
        <v>311</v>
      </c>
      <c r="D9" s="174" t="s">
        <v>312</v>
      </c>
      <c r="E9" s="174" t="s">
        <v>313</v>
      </c>
      <c r="F9" s="174">
        <v>816</v>
      </c>
      <c r="G9" s="174">
        <v>540</v>
      </c>
      <c r="H9" s="174">
        <v>46</v>
      </c>
      <c r="I9" s="175" t="s">
        <v>314</v>
      </c>
      <c r="J9" s="174" t="s">
        <v>315</v>
      </c>
      <c r="K9" s="175" t="s">
        <v>316</v>
      </c>
      <c r="L9" s="175" t="s">
        <v>317</v>
      </c>
      <c r="M9" s="174" t="s">
        <v>318</v>
      </c>
      <c r="N9" s="174" t="s">
        <v>283</v>
      </c>
      <c r="O9" s="174" t="s">
        <v>319</v>
      </c>
      <c r="P9" s="174" t="s">
        <v>273</v>
      </c>
      <c r="Q9" s="105"/>
      <c r="R9" s="106"/>
      <c r="T9" s="108"/>
      <c r="U9" s="108"/>
      <c r="V9" s="108"/>
    </row>
    <row r="10" spans="1:22" ht="45" x14ac:dyDescent="0.25">
      <c r="A10" s="174" t="s">
        <v>320</v>
      </c>
      <c r="B10" s="174" t="s">
        <v>290</v>
      </c>
      <c r="C10" s="174" t="s">
        <v>321</v>
      </c>
      <c r="D10" s="174" t="s">
        <v>322</v>
      </c>
      <c r="E10" s="174" t="s">
        <v>323</v>
      </c>
      <c r="F10" s="174">
        <v>1522</v>
      </c>
      <c r="G10" s="174">
        <v>1155</v>
      </c>
      <c r="H10" s="174">
        <v>22</v>
      </c>
      <c r="I10" s="175" t="s">
        <v>324</v>
      </c>
      <c r="J10" s="174" t="s">
        <v>325</v>
      </c>
      <c r="K10" s="175" t="s">
        <v>326</v>
      </c>
      <c r="L10" s="175" t="s">
        <v>327</v>
      </c>
      <c r="M10" s="174" t="s">
        <v>328</v>
      </c>
      <c r="N10" s="174" t="s">
        <v>283</v>
      </c>
      <c r="O10" s="174" t="s">
        <v>329</v>
      </c>
      <c r="P10" s="174" t="s">
        <v>273</v>
      </c>
      <c r="Q10" s="105"/>
      <c r="R10" s="106"/>
      <c r="T10" s="108"/>
      <c r="U10" s="108"/>
      <c r="V10" s="108"/>
    </row>
    <row r="11" spans="1:22" ht="18.600000000000001" customHeight="1" x14ac:dyDescent="0.25">
      <c r="A11" s="99" t="s">
        <v>330</v>
      </c>
      <c r="B11" s="99" t="s">
        <v>330</v>
      </c>
      <c r="E11" s="109"/>
      <c r="F11" s="100"/>
      <c r="G11" s="100"/>
      <c r="H11" s="109"/>
      <c r="I11" s="109"/>
      <c r="J11" s="99"/>
      <c r="K11" s="99"/>
      <c r="L11" s="99"/>
      <c r="M11" s="99"/>
      <c r="N11" s="99"/>
      <c r="O11" s="99"/>
      <c r="P11" s="104"/>
      <c r="Q11" s="105"/>
      <c r="R11" s="106"/>
      <c r="T11" s="108"/>
      <c r="U11" s="108"/>
      <c r="V11" s="108"/>
    </row>
    <row r="12" spans="1:22" ht="18.600000000000001" customHeight="1" x14ac:dyDescent="0.25">
      <c r="A12" s="99" t="s">
        <v>330</v>
      </c>
      <c r="B12" s="99" t="s">
        <v>330</v>
      </c>
      <c r="E12" s="109"/>
      <c r="F12" s="100"/>
      <c r="G12" s="100"/>
      <c r="H12" s="109"/>
      <c r="I12" s="109"/>
      <c r="J12" s="109"/>
      <c r="K12" s="109"/>
      <c r="L12" s="109"/>
      <c r="M12" s="106"/>
      <c r="N12" s="106"/>
      <c r="Q12" s="105"/>
      <c r="R12" s="106"/>
      <c r="T12" s="108"/>
      <c r="U12" s="108"/>
      <c r="V12" s="108"/>
    </row>
    <row r="13" spans="1:22" ht="18.600000000000001" customHeight="1" x14ac:dyDescent="0.25">
      <c r="A13" s="99" t="s">
        <v>330</v>
      </c>
      <c r="B13" s="99" t="s">
        <v>330</v>
      </c>
      <c r="E13" s="109"/>
      <c r="F13" s="100"/>
      <c r="G13" s="100"/>
      <c r="H13" s="109"/>
      <c r="I13" s="109"/>
      <c r="J13" s="109"/>
      <c r="K13" s="109"/>
      <c r="L13" s="109"/>
      <c r="M13" s="106"/>
      <c r="N13" s="106"/>
      <c r="Q13" s="105"/>
      <c r="R13" s="106"/>
      <c r="T13" s="108"/>
      <c r="U13" s="108"/>
      <c r="V13" s="108"/>
    </row>
    <row r="14" spans="1:22" ht="18.600000000000001" customHeight="1" x14ac:dyDescent="0.25">
      <c r="A14" s="99" t="s">
        <v>330</v>
      </c>
      <c r="B14" s="99" t="s">
        <v>330</v>
      </c>
      <c r="E14" s="109"/>
      <c r="F14" s="100"/>
      <c r="G14" s="100"/>
      <c r="H14" s="109"/>
      <c r="I14" s="109"/>
      <c r="J14" s="109"/>
      <c r="K14" s="109"/>
      <c r="L14" s="109"/>
      <c r="M14" s="106"/>
      <c r="N14" s="106"/>
      <c r="Q14" s="105"/>
      <c r="R14" s="106"/>
      <c r="T14" s="108"/>
      <c r="U14" s="108"/>
      <c r="V14" s="108"/>
    </row>
    <row r="15" spans="1:22" ht="18.600000000000001" customHeight="1" x14ac:dyDescent="0.25">
      <c r="A15" s="99" t="s">
        <v>330</v>
      </c>
      <c r="B15" s="99" t="s">
        <v>330</v>
      </c>
      <c r="E15" s="109"/>
      <c r="F15" s="100"/>
      <c r="G15" s="100"/>
      <c r="H15" s="109"/>
      <c r="I15" s="109"/>
      <c r="J15" s="109"/>
      <c r="K15" s="109"/>
      <c r="L15" s="109"/>
      <c r="M15" s="106"/>
      <c r="N15" s="106"/>
      <c r="Q15" s="105"/>
      <c r="R15" s="106"/>
      <c r="T15" s="108"/>
      <c r="U15" s="108"/>
      <c r="V15" s="108"/>
    </row>
    <row r="16" spans="1:22" ht="18.600000000000001" customHeight="1" x14ac:dyDescent="0.25">
      <c r="A16" s="99" t="s">
        <v>330</v>
      </c>
      <c r="B16" s="99" t="s">
        <v>330</v>
      </c>
      <c r="E16" s="109"/>
      <c r="F16" s="100"/>
      <c r="G16" s="100"/>
      <c r="H16" s="109"/>
      <c r="I16" s="109"/>
      <c r="J16" s="109"/>
      <c r="K16" s="109"/>
      <c r="L16" s="109"/>
      <c r="M16" s="106"/>
      <c r="N16" s="106"/>
      <c r="Q16" s="105"/>
      <c r="R16" s="106"/>
      <c r="T16" s="108"/>
      <c r="U16" s="108"/>
      <c r="V16" s="108"/>
    </row>
    <row r="17" spans="1:22" ht="18.600000000000001" customHeight="1" x14ac:dyDescent="0.25">
      <c r="A17" s="99" t="s">
        <v>330</v>
      </c>
      <c r="B17" s="99" t="s">
        <v>330</v>
      </c>
      <c r="C17" s="99" t="s">
        <v>330</v>
      </c>
      <c r="E17" s="109"/>
      <c r="F17" s="100" t="s">
        <v>330</v>
      </c>
      <c r="G17" s="100" t="s">
        <v>330</v>
      </c>
      <c r="H17" s="109"/>
      <c r="I17" s="109"/>
      <c r="J17" s="109"/>
      <c r="K17" s="109"/>
      <c r="L17" s="109"/>
      <c r="M17" s="106"/>
      <c r="N17" s="106"/>
      <c r="Q17" s="105"/>
      <c r="R17" s="106"/>
      <c r="T17" s="108"/>
      <c r="U17" s="108"/>
      <c r="V17" s="108"/>
    </row>
    <row r="18" spans="1:22" ht="18.600000000000001" customHeight="1" x14ac:dyDescent="0.25">
      <c r="A18" s="99" t="s">
        <v>330</v>
      </c>
      <c r="B18" s="99" t="s">
        <v>330</v>
      </c>
      <c r="C18" s="99" t="s">
        <v>330</v>
      </c>
      <c r="E18" s="109"/>
      <c r="F18" s="100" t="s">
        <v>330</v>
      </c>
      <c r="G18" s="100" t="s">
        <v>330</v>
      </c>
      <c r="H18" s="109"/>
      <c r="I18" s="109"/>
      <c r="J18" s="109"/>
      <c r="K18" s="109"/>
      <c r="L18" s="109"/>
      <c r="M18" s="106"/>
      <c r="N18" s="106"/>
      <c r="Q18" s="105"/>
      <c r="R18" s="106"/>
      <c r="T18" s="108"/>
      <c r="U18" s="108"/>
      <c r="V18" s="108"/>
    </row>
    <row r="19" spans="1:22" ht="18.600000000000001" customHeight="1" x14ac:dyDescent="0.25">
      <c r="A19" s="99" t="s">
        <v>330</v>
      </c>
      <c r="B19" s="99" t="s">
        <v>330</v>
      </c>
      <c r="C19" s="99" t="s">
        <v>330</v>
      </c>
      <c r="E19" s="109"/>
      <c r="F19" s="100" t="s">
        <v>330</v>
      </c>
      <c r="G19" s="100" t="s">
        <v>330</v>
      </c>
      <c r="H19" s="109"/>
      <c r="I19" s="109"/>
      <c r="J19" s="109"/>
      <c r="K19" s="109"/>
      <c r="L19" s="109"/>
      <c r="M19" s="106"/>
      <c r="N19" s="106"/>
      <c r="Q19" s="105"/>
      <c r="R19" s="106"/>
      <c r="T19" s="108"/>
      <c r="U19" s="108"/>
      <c r="V19" s="108"/>
    </row>
    <row r="20" spans="1:22" ht="18.600000000000001" customHeight="1" x14ac:dyDescent="0.25">
      <c r="A20" s="99" t="s">
        <v>330</v>
      </c>
      <c r="B20" s="99" t="s">
        <v>330</v>
      </c>
      <c r="C20" s="99" t="s">
        <v>330</v>
      </c>
      <c r="E20" s="109"/>
      <c r="F20" s="100" t="s">
        <v>330</v>
      </c>
      <c r="G20" s="100" t="s">
        <v>330</v>
      </c>
      <c r="H20" s="109"/>
      <c r="I20" s="109"/>
      <c r="J20" s="109"/>
      <c r="K20" s="109"/>
      <c r="L20" s="109"/>
      <c r="M20" s="106"/>
      <c r="N20" s="106"/>
      <c r="Q20" s="105"/>
      <c r="R20" s="106"/>
      <c r="T20" s="108"/>
      <c r="U20" s="108"/>
      <c r="V20" s="108"/>
    </row>
    <row r="21" spans="1:22" ht="18.600000000000001" customHeight="1" x14ac:dyDescent="0.25">
      <c r="A21" s="99" t="s">
        <v>330</v>
      </c>
      <c r="B21" s="99" t="s">
        <v>330</v>
      </c>
      <c r="C21" s="99" t="s">
        <v>330</v>
      </c>
      <c r="E21" s="109"/>
      <c r="F21" s="100" t="s">
        <v>330</v>
      </c>
      <c r="G21" s="100" t="s">
        <v>330</v>
      </c>
      <c r="H21" s="109"/>
      <c r="I21" s="109"/>
      <c r="J21" s="109"/>
      <c r="K21" s="109"/>
      <c r="L21" s="109"/>
      <c r="M21" s="106"/>
      <c r="N21" s="106"/>
      <c r="Q21" s="105"/>
      <c r="R21" s="106"/>
      <c r="T21" s="108"/>
      <c r="U21" s="108"/>
      <c r="V21" s="108"/>
    </row>
    <row r="22" spans="1:22" ht="18.600000000000001" customHeight="1" x14ac:dyDescent="0.25">
      <c r="A22" s="99" t="s">
        <v>330</v>
      </c>
      <c r="B22" s="99" t="s">
        <v>330</v>
      </c>
      <c r="C22" s="99" t="s">
        <v>330</v>
      </c>
      <c r="E22" s="109"/>
      <c r="F22" s="100" t="s">
        <v>330</v>
      </c>
      <c r="G22" s="100" t="s">
        <v>330</v>
      </c>
      <c r="H22" s="109"/>
      <c r="I22" s="109"/>
      <c r="J22" s="109"/>
      <c r="K22" s="109"/>
      <c r="L22" s="109"/>
      <c r="M22" s="106"/>
      <c r="N22" s="106"/>
      <c r="Q22" s="105"/>
      <c r="R22" s="106"/>
      <c r="T22" s="108"/>
      <c r="U22" s="108"/>
      <c r="V22" s="108"/>
    </row>
    <row r="23" spans="1:22" ht="18.600000000000001" customHeight="1" x14ac:dyDescent="0.25">
      <c r="A23" s="99" t="s">
        <v>330</v>
      </c>
      <c r="B23" s="99" t="s">
        <v>330</v>
      </c>
      <c r="C23" s="99" t="s">
        <v>330</v>
      </c>
      <c r="E23" s="109"/>
      <c r="F23" s="100" t="s">
        <v>330</v>
      </c>
      <c r="G23" s="100" t="s">
        <v>330</v>
      </c>
      <c r="H23" s="109"/>
      <c r="I23" s="109"/>
      <c r="J23" s="109"/>
      <c r="K23" s="109"/>
      <c r="L23" s="109"/>
      <c r="M23" s="106"/>
      <c r="N23" s="106"/>
      <c r="Q23" s="105"/>
      <c r="R23" s="106"/>
      <c r="T23" s="108"/>
      <c r="U23" s="108"/>
      <c r="V23" s="108"/>
    </row>
    <row r="24" spans="1:22" ht="18.600000000000001" customHeight="1" x14ac:dyDescent="0.25">
      <c r="A24" s="99" t="s">
        <v>330</v>
      </c>
      <c r="B24" s="99" t="s">
        <v>330</v>
      </c>
      <c r="C24" s="99" t="s">
        <v>330</v>
      </c>
      <c r="E24" s="109"/>
      <c r="F24" s="100" t="s">
        <v>330</v>
      </c>
      <c r="G24" s="100" t="s">
        <v>330</v>
      </c>
      <c r="H24" s="109"/>
      <c r="I24" s="109"/>
      <c r="J24" s="109"/>
      <c r="K24" s="109"/>
      <c r="L24" s="109"/>
      <c r="M24" s="106"/>
      <c r="N24" s="106"/>
      <c r="Q24" s="105"/>
      <c r="R24" s="106"/>
      <c r="T24" s="108"/>
      <c r="U24" s="108"/>
      <c r="V24" s="108"/>
    </row>
    <row r="25" spans="1:22" ht="18.600000000000001" customHeight="1" x14ac:dyDescent="0.25">
      <c r="A25" s="99" t="s">
        <v>330</v>
      </c>
      <c r="B25" s="99" t="s">
        <v>330</v>
      </c>
      <c r="C25" s="99" t="s">
        <v>330</v>
      </c>
      <c r="E25" s="109"/>
      <c r="F25" s="100" t="s">
        <v>330</v>
      </c>
      <c r="G25" s="100" t="s">
        <v>330</v>
      </c>
      <c r="H25" s="109"/>
      <c r="I25" s="109"/>
      <c r="J25" s="109"/>
      <c r="K25" s="109"/>
      <c r="L25" s="109"/>
      <c r="M25" s="106"/>
      <c r="N25" s="106"/>
      <c r="Q25" s="105"/>
      <c r="R25" s="106"/>
      <c r="T25" s="108"/>
      <c r="U25" s="108"/>
      <c r="V25" s="108"/>
    </row>
    <row r="26" spans="1:22" ht="18.600000000000001" customHeight="1" x14ac:dyDescent="0.25">
      <c r="A26" s="99" t="s">
        <v>330</v>
      </c>
      <c r="B26" s="99" t="s">
        <v>330</v>
      </c>
      <c r="C26" s="99" t="s">
        <v>330</v>
      </c>
      <c r="E26" s="109"/>
      <c r="F26" s="100" t="s">
        <v>330</v>
      </c>
      <c r="G26" s="100" t="s">
        <v>330</v>
      </c>
      <c r="H26" s="109"/>
      <c r="I26" s="109"/>
      <c r="J26" s="109"/>
      <c r="K26" s="109"/>
      <c r="L26" s="109"/>
      <c r="M26" s="106"/>
      <c r="N26" s="106"/>
      <c r="Q26" s="105"/>
      <c r="R26" s="106"/>
      <c r="T26" s="108"/>
      <c r="U26" s="108"/>
      <c r="V26" s="108"/>
    </row>
    <row r="27" spans="1:22" ht="18.600000000000001" customHeight="1" x14ac:dyDescent="0.25">
      <c r="A27" s="99" t="s">
        <v>330</v>
      </c>
      <c r="B27" s="99" t="s">
        <v>330</v>
      </c>
      <c r="C27" s="99" t="s">
        <v>330</v>
      </c>
      <c r="E27" s="109"/>
      <c r="F27" s="100" t="s">
        <v>330</v>
      </c>
      <c r="G27" s="100" t="s">
        <v>330</v>
      </c>
      <c r="H27" s="109"/>
      <c r="I27" s="109"/>
      <c r="J27" s="109"/>
      <c r="K27" s="109"/>
      <c r="L27" s="109"/>
      <c r="M27" s="106"/>
      <c r="N27" s="106"/>
      <c r="Q27" s="105"/>
      <c r="R27" s="106"/>
      <c r="T27" s="108"/>
      <c r="U27" s="108"/>
      <c r="V27" s="108"/>
    </row>
    <row r="28" spans="1:22" ht="18.600000000000001" customHeight="1" x14ac:dyDescent="0.25">
      <c r="A28" s="99" t="s">
        <v>330</v>
      </c>
      <c r="B28" s="99" t="s">
        <v>330</v>
      </c>
      <c r="C28" s="99" t="s">
        <v>330</v>
      </c>
      <c r="E28" s="109"/>
      <c r="F28" s="100" t="s">
        <v>330</v>
      </c>
      <c r="G28" s="100" t="s">
        <v>330</v>
      </c>
      <c r="H28" s="109"/>
      <c r="I28" s="109"/>
      <c r="J28" s="109"/>
      <c r="K28" s="109"/>
      <c r="L28" s="109"/>
      <c r="M28" s="106"/>
      <c r="N28" s="106"/>
      <c r="Q28" s="105"/>
      <c r="R28" s="106"/>
      <c r="T28" s="108"/>
      <c r="U28" s="108"/>
      <c r="V28" s="108"/>
    </row>
    <row r="29" spans="1:22" ht="18.600000000000001" customHeight="1" x14ac:dyDescent="0.25">
      <c r="A29" s="99" t="s">
        <v>330</v>
      </c>
      <c r="B29" s="99" t="s">
        <v>330</v>
      </c>
      <c r="C29" s="99" t="s">
        <v>330</v>
      </c>
      <c r="E29" s="109"/>
      <c r="F29" s="100" t="s">
        <v>330</v>
      </c>
      <c r="G29" s="100" t="s">
        <v>330</v>
      </c>
      <c r="H29" s="109"/>
      <c r="I29" s="109"/>
      <c r="J29" s="109"/>
      <c r="K29" s="109"/>
      <c r="L29" s="109"/>
      <c r="M29" s="106"/>
      <c r="N29" s="106"/>
      <c r="Q29" s="105"/>
      <c r="R29" s="106"/>
      <c r="T29" s="108"/>
      <c r="U29" s="108"/>
      <c r="V29" s="108"/>
    </row>
    <row r="30" spans="1:22" ht="18.600000000000001" customHeight="1" x14ac:dyDescent="0.25">
      <c r="A30" s="99" t="s">
        <v>330</v>
      </c>
      <c r="B30" s="99" t="s">
        <v>330</v>
      </c>
      <c r="C30" s="99" t="s">
        <v>330</v>
      </c>
      <c r="E30" s="109"/>
      <c r="F30" s="100" t="s">
        <v>330</v>
      </c>
      <c r="G30" s="100" t="s">
        <v>330</v>
      </c>
      <c r="H30" s="109"/>
      <c r="I30" s="109"/>
      <c r="J30" s="109"/>
      <c r="K30" s="109"/>
      <c r="L30" s="109"/>
      <c r="M30" s="106"/>
      <c r="N30" s="106"/>
      <c r="Q30" s="105"/>
      <c r="R30" s="106"/>
      <c r="T30" s="108"/>
      <c r="U30" s="108"/>
      <c r="V30" s="108"/>
    </row>
    <row r="31" spans="1:22" ht="18.600000000000001" customHeight="1" x14ac:dyDescent="0.25">
      <c r="A31" s="99" t="s">
        <v>330</v>
      </c>
      <c r="B31" s="99" t="s">
        <v>330</v>
      </c>
      <c r="C31" s="99" t="s">
        <v>330</v>
      </c>
      <c r="E31" s="109"/>
      <c r="F31" s="100" t="s">
        <v>330</v>
      </c>
      <c r="G31" s="100" t="s">
        <v>330</v>
      </c>
      <c r="H31" s="109"/>
      <c r="I31" s="109"/>
      <c r="J31" s="109"/>
      <c r="K31" s="109"/>
      <c r="L31" s="109"/>
      <c r="M31" s="106"/>
      <c r="N31" s="106"/>
      <c r="Q31" s="105"/>
      <c r="R31" s="106"/>
      <c r="T31" s="108"/>
      <c r="U31" s="108"/>
      <c r="V31" s="108"/>
    </row>
    <row r="32" spans="1:22" ht="18.600000000000001" customHeight="1" x14ac:dyDescent="0.25">
      <c r="A32" s="99" t="s">
        <v>330</v>
      </c>
      <c r="B32" s="99" t="s">
        <v>330</v>
      </c>
      <c r="C32" s="99" t="s">
        <v>330</v>
      </c>
      <c r="E32" s="109"/>
      <c r="F32" s="100" t="s">
        <v>330</v>
      </c>
      <c r="G32" s="100" t="s">
        <v>330</v>
      </c>
      <c r="H32" s="109"/>
      <c r="I32" s="109"/>
      <c r="J32" s="109"/>
      <c r="K32" s="109"/>
      <c r="L32" s="109"/>
      <c r="M32" s="106"/>
      <c r="N32" s="106"/>
      <c r="Q32" s="105"/>
      <c r="R32" s="106"/>
      <c r="T32" s="108"/>
      <c r="U32" s="108"/>
      <c r="V32" s="108"/>
    </row>
    <row r="33" spans="1:22" ht="18.600000000000001" customHeight="1" x14ac:dyDescent="0.25">
      <c r="A33" s="99" t="s">
        <v>330</v>
      </c>
      <c r="B33" s="99" t="s">
        <v>330</v>
      </c>
      <c r="C33" s="99" t="s">
        <v>330</v>
      </c>
      <c r="E33" s="109"/>
      <c r="F33" s="100" t="s">
        <v>330</v>
      </c>
      <c r="G33" s="100" t="s">
        <v>330</v>
      </c>
      <c r="H33" s="109"/>
      <c r="I33" s="109"/>
      <c r="J33" s="109"/>
      <c r="K33" s="109"/>
      <c r="L33" s="109"/>
      <c r="M33" s="106"/>
      <c r="N33" s="106"/>
      <c r="Q33" s="105"/>
      <c r="R33" s="106"/>
      <c r="T33" s="108"/>
      <c r="U33" s="108"/>
      <c r="V33" s="108"/>
    </row>
    <row r="34" spans="1:22" ht="18.600000000000001" customHeight="1" x14ac:dyDescent="0.25">
      <c r="A34" s="99" t="s">
        <v>330</v>
      </c>
      <c r="B34" s="99" t="s">
        <v>330</v>
      </c>
      <c r="C34" s="99" t="s">
        <v>330</v>
      </c>
      <c r="E34" s="109"/>
      <c r="F34" s="100" t="s">
        <v>330</v>
      </c>
      <c r="G34" s="100" t="s">
        <v>330</v>
      </c>
      <c r="H34" s="109"/>
      <c r="I34" s="109"/>
      <c r="J34" s="109"/>
      <c r="K34" s="109"/>
      <c r="L34" s="109"/>
      <c r="M34" s="106"/>
      <c r="N34" s="106"/>
      <c r="Q34" s="105"/>
      <c r="R34" s="106"/>
      <c r="T34" s="108"/>
      <c r="U34" s="108"/>
      <c r="V34" s="108"/>
    </row>
    <row r="35" spans="1:22" ht="18.600000000000001" customHeight="1" x14ac:dyDescent="0.25">
      <c r="A35" s="99" t="s">
        <v>330</v>
      </c>
      <c r="B35" s="99" t="s">
        <v>330</v>
      </c>
      <c r="C35" s="99" t="s">
        <v>330</v>
      </c>
      <c r="E35" s="109"/>
      <c r="F35" s="100" t="s">
        <v>330</v>
      </c>
      <c r="G35" s="100" t="s">
        <v>330</v>
      </c>
      <c r="H35" s="109"/>
      <c r="I35" s="109"/>
      <c r="J35" s="109"/>
      <c r="K35" s="109"/>
      <c r="L35" s="109"/>
      <c r="M35" s="106"/>
      <c r="N35" s="106"/>
      <c r="Q35" s="105"/>
      <c r="R35" s="106"/>
      <c r="T35" s="108"/>
      <c r="U35" s="108"/>
      <c r="V35" s="108"/>
    </row>
    <row r="36" spans="1:22" ht="18.600000000000001" customHeight="1" x14ac:dyDescent="0.25">
      <c r="A36" s="99" t="s">
        <v>330</v>
      </c>
      <c r="B36" s="99" t="s">
        <v>330</v>
      </c>
      <c r="C36" s="99" t="s">
        <v>330</v>
      </c>
      <c r="E36" s="109"/>
      <c r="F36" s="100" t="s">
        <v>330</v>
      </c>
      <c r="G36" s="100" t="s">
        <v>330</v>
      </c>
      <c r="H36" s="109"/>
      <c r="I36" s="109"/>
      <c r="J36" s="109"/>
      <c r="K36" s="109"/>
      <c r="L36" s="109"/>
      <c r="M36" s="106"/>
      <c r="N36" s="106"/>
      <c r="Q36" s="105"/>
      <c r="R36" s="106"/>
      <c r="T36" s="108"/>
      <c r="U36" s="108"/>
      <c r="V36" s="108"/>
    </row>
    <row r="37" spans="1:22" ht="18.600000000000001" customHeight="1" x14ac:dyDescent="0.25">
      <c r="A37" s="99" t="s">
        <v>330</v>
      </c>
      <c r="B37" s="99" t="s">
        <v>330</v>
      </c>
      <c r="C37" s="99" t="s">
        <v>330</v>
      </c>
      <c r="E37" s="109"/>
      <c r="F37" s="100" t="s">
        <v>330</v>
      </c>
      <c r="G37" s="100" t="s">
        <v>330</v>
      </c>
      <c r="H37" s="109"/>
      <c r="I37" s="109"/>
      <c r="J37" s="109"/>
      <c r="K37" s="109"/>
      <c r="L37" s="109"/>
      <c r="M37" s="106"/>
      <c r="N37" s="106"/>
      <c r="Q37" s="105"/>
      <c r="R37" s="106"/>
      <c r="T37" s="108"/>
      <c r="U37" s="108"/>
      <c r="V37" s="108"/>
    </row>
    <row r="38" spans="1:22" ht="18.600000000000001" customHeight="1" x14ac:dyDescent="0.25">
      <c r="A38" s="99" t="s">
        <v>330</v>
      </c>
      <c r="B38" s="99" t="s">
        <v>330</v>
      </c>
      <c r="C38" s="99" t="s">
        <v>330</v>
      </c>
      <c r="E38" s="109"/>
      <c r="F38" s="100" t="s">
        <v>330</v>
      </c>
      <c r="G38" s="100" t="s">
        <v>330</v>
      </c>
      <c r="H38" s="109"/>
      <c r="I38" s="109"/>
      <c r="J38" s="109"/>
      <c r="K38" s="109"/>
      <c r="L38" s="109"/>
      <c r="M38" s="106"/>
      <c r="N38" s="106"/>
      <c r="Q38" s="105"/>
      <c r="R38" s="106"/>
      <c r="T38" s="108"/>
      <c r="U38" s="108"/>
      <c r="V38" s="108"/>
    </row>
    <row r="39" spans="1:22" ht="18.600000000000001" customHeight="1" x14ac:dyDescent="0.25">
      <c r="A39" s="99" t="s">
        <v>330</v>
      </c>
      <c r="B39" s="99" t="s">
        <v>330</v>
      </c>
      <c r="C39" s="99" t="s">
        <v>330</v>
      </c>
      <c r="E39" s="109"/>
      <c r="F39" s="100" t="s">
        <v>330</v>
      </c>
      <c r="G39" s="100" t="s">
        <v>330</v>
      </c>
      <c r="H39" s="109"/>
      <c r="I39" s="109"/>
      <c r="J39" s="109"/>
      <c r="K39" s="109"/>
      <c r="L39" s="109"/>
      <c r="M39" s="106"/>
      <c r="N39" s="106"/>
      <c r="Q39" s="105"/>
      <c r="R39" s="106"/>
      <c r="T39" s="108"/>
      <c r="U39" s="108"/>
      <c r="V39" s="108"/>
    </row>
    <row r="40" spans="1:22" ht="18.600000000000001" customHeight="1" x14ac:dyDescent="0.25">
      <c r="A40" s="99" t="s">
        <v>330</v>
      </c>
      <c r="B40" s="99" t="s">
        <v>330</v>
      </c>
      <c r="C40" s="99" t="s">
        <v>330</v>
      </c>
      <c r="E40" s="109"/>
      <c r="F40" s="100" t="s">
        <v>330</v>
      </c>
      <c r="G40" s="100" t="s">
        <v>330</v>
      </c>
      <c r="H40" s="109"/>
      <c r="I40" s="109"/>
      <c r="J40" s="109"/>
      <c r="K40" s="109"/>
      <c r="L40" s="109"/>
      <c r="M40" s="106"/>
      <c r="N40" s="106"/>
      <c r="Q40" s="105"/>
      <c r="R40" s="106"/>
      <c r="T40" s="108"/>
      <c r="U40" s="108"/>
      <c r="V40" s="108"/>
    </row>
    <row r="41" spans="1:22" ht="18.600000000000001" customHeight="1" x14ac:dyDescent="0.25">
      <c r="A41" s="99" t="s">
        <v>330</v>
      </c>
      <c r="B41" s="99" t="s">
        <v>330</v>
      </c>
      <c r="C41" s="99" t="s">
        <v>330</v>
      </c>
      <c r="E41" s="109"/>
      <c r="F41" s="100" t="s">
        <v>330</v>
      </c>
      <c r="G41" s="100" t="s">
        <v>330</v>
      </c>
      <c r="H41" s="109"/>
      <c r="I41" s="109"/>
      <c r="J41" s="109"/>
      <c r="K41" s="109"/>
      <c r="L41" s="109"/>
      <c r="M41" s="106"/>
      <c r="N41" s="106"/>
      <c r="Q41" s="105"/>
      <c r="R41" s="106"/>
      <c r="T41" s="108"/>
      <c r="U41" s="108"/>
      <c r="V41" s="108"/>
    </row>
    <row r="42" spans="1:22" ht="18.600000000000001" customHeight="1" x14ac:dyDescent="0.25">
      <c r="A42" s="99" t="s">
        <v>330</v>
      </c>
      <c r="B42" s="99" t="s">
        <v>330</v>
      </c>
      <c r="C42" s="99" t="s">
        <v>330</v>
      </c>
      <c r="E42" s="109"/>
      <c r="F42" s="100" t="s">
        <v>330</v>
      </c>
      <c r="G42" s="100" t="s">
        <v>330</v>
      </c>
      <c r="H42" s="109"/>
      <c r="I42" s="109"/>
      <c r="J42" s="109"/>
      <c r="K42" s="109"/>
      <c r="L42" s="109"/>
      <c r="M42" s="106"/>
      <c r="N42" s="106"/>
      <c r="Q42" s="105"/>
      <c r="R42" s="106"/>
      <c r="T42" s="108"/>
      <c r="U42" s="108"/>
      <c r="V42" s="108"/>
    </row>
    <row r="43" spans="1:22" ht="18.600000000000001" customHeight="1" x14ac:dyDescent="0.25">
      <c r="A43" s="99" t="s">
        <v>330</v>
      </c>
      <c r="B43" s="99" t="s">
        <v>330</v>
      </c>
      <c r="C43" s="99" t="s">
        <v>330</v>
      </c>
      <c r="E43" s="109"/>
      <c r="F43" s="100" t="s">
        <v>330</v>
      </c>
      <c r="G43" s="100" t="s">
        <v>330</v>
      </c>
      <c r="H43" s="109"/>
      <c r="I43" s="109"/>
      <c r="J43" s="109"/>
      <c r="K43" s="109"/>
      <c r="L43" s="109"/>
      <c r="M43" s="106"/>
      <c r="N43" s="106"/>
      <c r="Q43" s="105"/>
      <c r="R43" s="106"/>
      <c r="T43" s="108"/>
      <c r="U43" s="108"/>
      <c r="V43" s="108"/>
    </row>
    <row r="44" spans="1:22" ht="18.600000000000001" customHeight="1" x14ac:dyDescent="0.25">
      <c r="A44" s="99" t="s">
        <v>330</v>
      </c>
      <c r="B44" s="99" t="s">
        <v>330</v>
      </c>
      <c r="C44" s="99" t="s">
        <v>330</v>
      </c>
      <c r="E44" s="109"/>
      <c r="F44" s="100" t="s">
        <v>330</v>
      </c>
      <c r="G44" s="100" t="s">
        <v>330</v>
      </c>
      <c r="H44" s="109"/>
      <c r="I44" s="109"/>
      <c r="J44" s="109"/>
      <c r="K44" s="109"/>
      <c r="L44" s="109"/>
      <c r="M44" s="106"/>
      <c r="N44" s="106"/>
      <c r="Q44" s="105"/>
      <c r="R44" s="106"/>
      <c r="T44" s="108"/>
      <c r="U44" s="108"/>
      <c r="V44" s="108"/>
    </row>
    <row r="45" spans="1:22" ht="18.600000000000001" customHeight="1" x14ac:dyDescent="0.25">
      <c r="A45" s="99" t="s">
        <v>330</v>
      </c>
      <c r="B45" s="99" t="s">
        <v>330</v>
      </c>
      <c r="C45" s="99" t="s">
        <v>330</v>
      </c>
      <c r="E45" s="109"/>
      <c r="F45" s="100" t="s">
        <v>330</v>
      </c>
      <c r="G45" s="100" t="s">
        <v>330</v>
      </c>
      <c r="H45" s="109"/>
      <c r="I45" s="109"/>
      <c r="J45" s="109"/>
      <c r="K45" s="109"/>
      <c r="L45" s="109"/>
      <c r="M45" s="106"/>
      <c r="N45" s="106"/>
      <c r="Q45" s="105"/>
      <c r="R45" s="106"/>
      <c r="T45" s="108"/>
      <c r="U45" s="108"/>
      <c r="V45" s="108"/>
    </row>
    <row r="46" spans="1:22" ht="18.600000000000001" customHeight="1" x14ac:dyDescent="0.25">
      <c r="A46" s="99" t="s">
        <v>330</v>
      </c>
      <c r="B46" s="99" t="s">
        <v>330</v>
      </c>
      <c r="C46" s="99" t="s">
        <v>330</v>
      </c>
      <c r="E46" s="109"/>
      <c r="F46" s="100" t="s">
        <v>330</v>
      </c>
      <c r="G46" s="100" t="s">
        <v>330</v>
      </c>
      <c r="H46" s="109"/>
      <c r="I46" s="109"/>
      <c r="J46" s="109"/>
      <c r="K46" s="109"/>
      <c r="L46" s="109"/>
      <c r="M46" s="106"/>
      <c r="N46" s="106"/>
      <c r="Q46" s="105"/>
      <c r="R46" s="106"/>
      <c r="T46" s="108"/>
      <c r="U46" s="108"/>
      <c r="V46" s="108"/>
    </row>
    <row r="47" spans="1:22" ht="18.600000000000001" customHeight="1" x14ac:dyDescent="0.25">
      <c r="A47" s="99" t="s">
        <v>330</v>
      </c>
      <c r="B47" s="99" t="s">
        <v>330</v>
      </c>
      <c r="C47" s="99" t="s">
        <v>330</v>
      </c>
      <c r="E47" s="109"/>
      <c r="F47" s="100" t="s">
        <v>330</v>
      </c>
      <c r="G47" s="100" t="s">
        <v>330</v>
      </c>
      <c r="H47" s="109"/>
      <c r="I47" s="109"/>
      <c r="J47" s="109"/>
      <c r="K47" s="109"/>
      <c r="L47" s="109"/>
      <c r="M47" s="106"/>
      <c r="N47" s="106"/>
      <c r="Q47" s="105"/>
      <c r="R47" s="106"/>
      <c r="T47" s="108"/>
      <c r="U47" s="108"/>
      <c r="V47" s="108"/>
    </row>
    <row r="48" spans="1:22" ht="18.600000000000001" customHeight="1" x14ac:dyDescent="0.25">
      <c r="A48" s="99" t="s">
        <v>330</v>
      </c>
      <c r="B48" s="99" t="s">
        <v>330</v>
      </c>
      <c r="C48" s="99" t="s">
        <v>330</v>
      </c>
      <c r="E48" s="109"/>
      <c r="F48" s="100" t="s">
        <v>330</v>
      </c>
      <c r="G48" s="100" t="s">
        <v>330</v>
      </c>
      <c r="H48" s="109"/>
      <c r="I48" s="109"/>
      <c r="J48" s="109"/>
      <c r="K48" s="109"/>
      <c r="L48" s="109"/>
      <c r="M48" s="106"/>
      <c r="N48" s="106"/>
      <c r="Q48" s="105"/>
      <c r="R48" s="106"/>
      <c r="T48" s="108"/>
      <c r="U48" s="108"/>
      <c r="V48" s="108"/>
    </row>
    <row r="49" spans="1:22" ht="18.600000000000001" customHeight="1" x14ac:dyDescent="0.25">
      <c r="A49" s="99" t="s">
        <v>330</v>
      </c>
      <c r="B49" s="99" t="s">
        <v>330</v>
      </c>
      <c r="C49" s="99" t="s">
        <v>330</v>
      </c>
      <c r="E49" s="109"/>
      <c r="F49" s="100" t="s">
        <v>330</v>
      </c>
      <c r="G49" s="100" t="s">
        <v>330</v>
      </c>
      <c r="H49" s="109"/>
      <c r="I49" s="109"/>
      <c r="J49" s="109"/>
      <c r="K49" s="109"/>
      <c r="L49" s="109"/>
      <c r="M49" s="106"/>
      <c r="N49" s="106"/>
      <c r="Q49" s="105"/>
      <c r="R49" s="106"/>
      <c r="T49" s="108"/>
      <c r="U49" s="108"/>
      <c r="V49" s="108"/>
    </row>
    <row r="50" spans="1:22" ht="18.600000000000001" customHeight="1" x14ac:dyDescent="0.25">
      <c r="A50" s="99" t="s">
        <v>330</v>
      </c>
      <c r="B50" s="99" t="s">
        <v>330</v>
      </c>
      <c r="C50" s="99" t="s">
        <v>330</v>
      </c>
      <c r="E50" s="109"/>
      <c r="F50" s="100" t="s">
        <v>330</v>
      </c>
      <c r="G50" s="100" t="s">
        <v>330</v>
      </c>
      <c r="H50" s="109"/>
      <c r="I50" s="109"/>
      <c r="J50" s="109"/>
      <c r="K50" s="109"/>
      <c r="L50" s="109"/>
      <c r="M50" s="106"/>
      <c r="N50" s="106"/>
      <c r="Q50" s="105"/>
      <c r="R50" s="106"/>
      <c r="T50" s="108"/>
      <c r="U50" s="108"/>
      <c r="V50" s="108"/>
    </row>
    <row r="51" spans="1:22" ht="18.600000000000001" customHeight="1" x14ac:dyDescent="0.25">
      <c r="A51" s="99" t="s">
        <v>330</v>
      </c>
      <c r="B51" s="99" t="s">
        <v>330</v>
      </c>
      <c r="C51" s="99" t="s">
        <v>330</v>
      </c>
      <c r="E51" s="109"/>
      <c r="F51" s="100" t="s">
        <v>330</v>
      </c>
      <c r="G51" s="100" t="s">
        <v>330</v>
      </c>
      <c r="H51" s="109"/>
      <c r="I51" s="109"/>
      <c r="J51" s="109"/>
      <c r="K51" s="109"/>
      <c r="L51" s="109"/>
      <c r="M51" s="106"/>
      <c r="N51" s="106"/>
      <c r="Q51" s="105"/>
      <c r="R51" s="106"/>
      <c r="T51" s="108"/>
      <c r="U51" s="108"/>
      <c r="V51" s="108"/>
    </row>
    <row r="52" spans="1:22" ht="18.600000000000001" customHeight="1" x14ac:dyDescent="0.25">
      <c r="A52" s="99" t="s">
        <v>330</v>
      </c>
      <c r="B52" s="99" t="s">
        <v>330</v>
      </c>
      <c r="C52" s="99" t="s">
        <v>330</v>
      </c>
      <c r="E52" s="109"/>
      <c r="F52" s="100" t="s">
        <v>330</v>
      </c>
      <c r="G52" s="100" t="s">
        <v>330</v>
      </c>
      <c r="H52" s="109"/>
      <c r="I52" s="109"/>
      <c r="J52" s="109"/>
      <c r="K52" s="109"/>
      <c r="L52" s="109"/>
      <c r="M52" s="106"/>
      <c r="N52" s="106"/>
      <c r="Q52" s="105"/>
      <c r="R52" s="106"/>
      <c r="T52" s="108"/>
      <c r="U52" s="108"/>
      <c r="V52" s="108"/>
    </row>
    <row r="53" spans="1:22" ht="18.600000000000001" customHeight="1" x14ac:dyDescent="0.25">
      <c r="A53" s="99" t="s">
        <v>330</v>
      </c>
      <c r="B53" s="99" t="s">
        <v>330</v>
      </c>
      <c r="C53" s="99" t="s">
        <v>330</v>
      </c>
      <c r="E53" s="109"/>
      <c r="F53" s="100" t="s">
        <v>330</v>
      </c>
      <c r="G53" s="100" t="s">
        <v>330</v>
      </c>
      <c r="H53" s="109"/>
      <c r="I53" s="109"/>
      <c r="J53" s="109"/>
      <c r="K53" s="109"/>
      <c r="L53" s="109"/>
      <c r="M53" s="106"/>
      <c r="N53" s="106"/>
      <c r="Q53" s="105"/>
      <c r="R53" s="106"/>
      <c r="T53" s="108"/>
      <c r="U53" s="108"/>
      <c r="V53" s="108"/>
    </row>
    <row r="54" spans="1:22" ht="18.600000000000001" customHeight="1" x14ac:dyDescent="0.25">
      <c r="A54" s="99" t="s">
        <v>330</v>
      </c>
      <c r="B54" s="99" t="s">
        <v>330</v>
      </c>
      <c r="C54" s="99" t="s">
        <v>330</v>
      </c>
      <c r="E54" s="109"/>
      <c r="F54" s="100" t="s">
        <v>330</v>
      </c>
      <c r="G54" s="100" t="s">
        <v>330</v>
      </c>
      <c r="H54" s="109"/>
      <c r="I54" s="109"/>
      <c r="J54" s="109"/>
      <c r="K54" s="109"/>
      <c r="L54" s="109"/>
      <c r="M54" s="106"/>
      <c r="N54" s="106"/>
      <c r="Q54" s="105"/>
      <c r="R54" s="106"/>
      <c r="T54" s="108"/>
      <c r="U54" s="108"/>
      <c r="V54" s="108"/>
    </row>
    <row r="55" spans="1:22" ht="18.600000000000001" customHeight="1" x14ac:dyDescent="0.25">
      <c r="A55" s="99" t="s">
        <v>330</v>
      </c>
      <c r="B55" s="99" t="s">
        <v>330</v>
      </c>
      <c r="C55" s="99" t="s">
        <v>330</v>
      </c>
      <c r="E55" s="109"/>
      <c r="F55" s="100" t="s">
        <v>330</v>
      </c>
      <c r="G55" s="100" t="s">
        <v>330</v>
      </c>
      <c r="H55" s="109"/>
      <c r="I55" s="109"/>
      <c r="J55" s="109"/>
      <c r="K55" s="109"/>
      <c r="L55" s="109"/>
      <c r="M55" s="106"/>
      <c r="N55" s="106"/>
      <c r="Q55" s="105"/>
      <c r="R55" s="106"/>
      <c r="T55" s="108"/>
      <c r="U55" s="108"/>
      <c r="V55" s="108"/>
    </row>
    <row r="56" spans="1:22" ht="18.600000000000001" customHeight="1" x14ac:dyDescent="0.25">
      <c r="A56" s="99" t="s">
        <v>330</v>
      </c>
      <c r="B56" s="99" t="s">
        <v>330</v>
      </c>
      <c r="C56" s="99" t="s">
        <v>330</v>
      </c>
      <c r="E56" s="109"/>
      <c r="F56" s="100" t="s">
        <v>330</v>
      </c>
      <c r="G56" s="100" t="s">
        <v>330</v>
      </c>
      <c r="H56" s="109"/>
      <c r="I56" s="109"/>
      <c r="J56" s="109"/>
      <c r="K56" s="109"/>
      <c r="L56" s="109"/>
      <c r="M56" s="106"/>
      <c r="N56" s="106"/>
      <c r="Q56" s="105"/>
      <c r="R56" s="106"/>
      <c r="T56" s="108"/>
      <c r="U56" s="108"/>
      <c r="V56" s="108"/>
    </row>
    <row r="57" spans="1:22" ht="18.600000000000001" customHeight="1" x14ac:dyDescent="0.25">
      <c r="A57" s="99" t="s">
        <v>330</v>
      </c>
      <c r="B57" s="99" t="s">
        <v>330</v>
      </c>
      <c r="C57" s="99" t="s">
        <v>330</v>
      </c>
      <c r="E57" s="109"/>
      <c r="F57" s="100" t="s">
        <v>330</v>
      </c>
      <c r="G57" s="100" t="s">
        <v>330</v>
      </c>
      <c r="H57" s="109"/>
      <c r="I57" s="109"/>
      <c r="J57" s="109"/>
      <c r="K57" s="109"/>
      <c r="L57" s="109"/>
      <c r="M57" s="106"/>
      <c r="N57" s="106"/>
      <c r="Q57" s="105"/>
      <c r="R57" s="106"/>
      <c r="T57" s="108"/>
      <c r="U57" s="108"/>
      <c r="V57" s="108"/>
    </row>
    <row r="58" spans="1:22" ht="18.600000000000001" customHeight="1" x14ac:dyDescent="0.25">
      <c r="A58" s="99" t="s">
        <v>330</v>
      </c>
      <c r="B58" s="99" t="s">
        <v>330</v>
      </c>
      <c r="C58" s="99" t="s">
        <v>330</v>
      </c>
      <c r="E58" s="109"/>
      <c r="F58" s="100" t="s">
        <v>330</v>
      </c>
      <c r="G58" s="100" t="s">
        <v>330</v>
      </c>
      <c r="H58" s="109"/>
      <c r="I58" s="109"/>
      <c r="J58" s="109"/>
      <c r="K58" s="109"/>
      <c r="L58" s="109"/>
      <c r="M58" s="106"/>
      <c r="N58" s="106"/>
      <c r="Q58" s="105"/>
      <c r="R58" s="106"/>
      <c r="T58" s="108"/>
      <c r="U58" s="108"/>
      <c r="V58" s="108"/>
    </row>
    <row r="59" spans="1:22" ht="18.600000000000001" customHeight="1" x14ac:dyDescent="0.25">
      <c r="A59" s="99" t="s">
        <v>330</v>
      </c>
      <c r="B59" s="99" t="s">
        <v>330</v>
      </c>
      <c r="C59" s="99" t="s">
        <v>330</v>
      </c>
      <c r="E59" s="109"/>
      <c r="F59" s="100" t="s">
        <v>330</v>
      </c>
      <c r="G59" s="100" t="s">
        <v>330</v>
      </c>
      <c r="H59" s="109"/>
      <c r="I59" s="109"/>
      <c r="J59" s="109"/>
      <c r="K59" s="109"/>
      <c r="L59" s="109"/>
      <c r="M59" s="106"/>
      <c r="N59" s="106"/>
      <c r="Q59" s="105"/>
      <c r="R59" s="106"/>
      <c r="T59" s="108"/>
      <c r="U59" s="108"/>
      <c r="V59" s="108"/>
    </row>
    <row r="60" spans="1:22" ht="18.600000000000001" customHeight="1" x14ac:dyDescent="0.25">
      <c r="A60" s="99" t="s">
        <v>330</v>
      </c>
      <c r="B60" s="99" t="s">
        <v>330</v>
      </c>
      <c r="C60" s="99" t="s">
        <v>330</v>
      </c>
      <c r="E60" s="109"/>
      <c r="F60" s="100" t="s">
        <v>330</v>
      </c>
      <c r="G60" s="100" t="s">
        <v>330</v>
      </c>
      <c r="H60" s="109"/>
      <c r="I60" s="109"/>
      <c r="J60" s="109"/>
      <c r="K60" s="109"/>
      <c r="L60" s="109"/>
      <c r="M60" s="106"/>
      <c r="N60" s="106"/>
      <c r="Q60" s="105"/>
      <c r="R60" s="106"/>
      <c r="T60" s="108"/>
      <c r="U60" s="108"/>
      <c r="V60" s="108"/>
    </row>
    <row r="61" spans="1:22" ht="18.600000000000001" customHeight="1" x14ac:dyDescent="0.25">
      <c r="A61" s="99" t="s">
        <v>330</v>
      </c>
      <c r="B61" s="99" t="s">
        <v>330</v>
      </c>
      <c r="C61" s="99" t="s">
        <v>330</v>
      </c>
      <c r="E61" s="109"/>
      <c r="F61" s="100" t="s">
        <v>330</v>
      </c>
      <c r="G61" s="100" t="s">
        <v>330</v>
      </c>
      <c r="H61" s="109"/>
      <c r="I61" s="109"/>
      <c r="J61" s="109"/>
      <c r="K61" s="109"/>
      <c r="L61" s="109"/>
      <c r="M61" s="106"/>
      <c r="N61" s="106"/>
      <c r="Q61" s="105"/>
      <c r="R61" s="106"/>
      <c r="T61" s="108"/>
      <c r="U61" s="108"/>
      <c r="V61" s="108"/>
    </row>
    <row r="62" spans="1:22" ht="18.600000000000001" customHeight="1" x14ac:dyDescent="0.25">
      <c r="A62" s="99" t="s">
        <v>330</v>
      </c>
      <c r="B62" s="99" t="s">
        <v>330</v>
      </c>
      <c r="C62" s="99" t="s">
        <v>330</v>
      </c>
      <c r="E62" s="109"/>
      <c r="F62" s="100" t="s">
        <v>330</v>
      </c>
      <c r="G62" s="100" t="s">
        <v>330</v>
      </c>
      <c r="H62" s="109"/>
      <c r="I62" s="109"/>
      <c r="J62" s="109"/>
      <c r="K62" s="109"/>
      <c r="L62" s="109"/>
      <c r="M62" s="106"/>
      <c r="N62" s="106"/>
      <c r="Q62" s="105"/>
      <c r="R62" s="106"/>
      <c r="T62" s="108"/>
      <c r="U62" s="108"/>
      <c r="V62" s="108"/>
    </row>
    <row r="63" spans="1:22" ht="18.600000000000001" customHeight="1" x14ac:dyDescent="0.25">
      <c r="A63" s="99" t="s">
        <v>330</v>
      </c>
      <c r="B63" s="99" t="s">
        <v>330</v>
      </c>
      <c r="C63" s="99" t="s">
        <v>330</v>
      </c>
      <c r="E63" s="109"/>
      <c r="F63" s="100" t="s">
        <v>330</v>
      </c>
      <c r="G63" s="100" t="s">
        <v>330</v>
      </c>
      <c r="H63" s="109"/>
      <c r="I63" s="109"/>
      <c r="J63" s="109"/>
      <c r="K63" s="109"/>
      <c r="L63" s="109"/>
      <c r="M63" s="106"/>
      <c r="N63" s="106"/>
      <c r="Q63" s="105"/>
      <c r="R63" s="106"/>
      <c r="T63" s="108"/>
      <c r="U63" s="108"/>
      <c r="V63" s="108"/>
    </row>
    <row r="64" spans="1:22" ht="18.600000000000001" customHeight="1" x14ac:dyDescent="0.25">
      <c r="A64" s="99" t="s">
        <v>330</v>
      </c>
      <c r="B64" s="99" t="s">
        <v>330</v>
      </c>
      <c r="C64" s="99" t="s">
        <v>330</v>
      </c>
      <c r="E64" s="109"/>
      <c r="F64" s="100" t="s">
        <v>330</v>
      </c>
      <c r="G64" s="100" t="s">
        <v>330</v>
      </c>
      <c r="H64" s="109"/>
      <c r="I64" s="109"/>
      <c r="J64" s="109"/>
      <c r="K64" s="109"/>
      <c r="L64" s="109"/>
      <c r="M64" s="106"/>
      <c r="N64" s="106"/>
      <c r="Q64" s="105"/>
      <c r="R64" s="106"/>
      <c r="T64" s="108"/>
      <c r="U64" s="108"/>
      <c r="V64" s="108"/>
    </row>
    <row r="65" spans="1:22" ht="18.600000000000001" customHeight="1" x14ac:dyDescent="0.25">
      <c r="A65" s="99" t="s">
        <v>330</v>
      </c>
      <c r="B65" s="99" t="s">
        <v>330</v>
      </c>
      <c r="C65" s="99" t="s">
        <v>330</v>
      </c>
      <c r="E65" s="109"/>
      <c r="F65" s="100" t="s">
        <v>330</v>
      </c>
      <c r="G65" s="100" t="s">
        <v>330</v>
      </c>
      <c r="H65" s="109"/>
      <c r="I65" s="109"/>
      <c r="J65" s="109"/>
      <c r="K65" s="109"/>
      <c r="L65" s="109"/>
      <c r="M65" s="106"/>
      <c r="N65" s="106"/>
      <c r="Q65" s="105"/>
      <c r="R65" s="106"/>
      <c r="T65" s="108"/>
      <c r="U65" s="108"/>
      <c r="V65" s="108"/>
    </row>
    <row r="66" spans="1:22" ht="18.600000000000001" customHeight="1" x14ac:dyDescent="0.25">
      <c r="A66" s="99" t="s">
        <v>330</v>
      </c>
      <c r="B66" s="99" t="s">
        <v>330</v>
      </c>
      <c r="C66" s="99" t="s">
        <v>330</v>
      </c>
      <c r="E66" s="109"/>
      <c r="F66" s="100" t="s">
        <v>330</v>
      </c>
      <c r="G66" s="100" t="s">
        <v>330</v>
      </c>
      <c r="H66" s="109"/>
      <c r="I66" s="109"/>
      <c r="J66" s="109"/>
      <c r="K66" s="109"/>
      <c r="L66" s="109"/>
      <c r="M66" s="106"/>
      <c r="N66" s="106"/>
      <c r="Q66" s="105"/>
      <c r="R66" s="106"/>
      <c r="T66" s="108"/>
      <c r="U66" s="108"/>
      <c r="V66" s="108"/>
    </row>
    <row r="67" spans="1:22" ht="18.600000000000001" customHeight="1" x14ac:dyDescent="0.25">
      <c r="A67" s="99" t="s">
        <v>330</v>
      </c>
      <c r="B67" s="99" t="s">
        <v>330</v>
      </c>
      <c r="C67" s="99" t="s">
        <v>330</v>
      </c>
      <c r="E67" s="109"/>
      <c r="F67" s="100" t="s">
        <v>330</v>
      </c>
      <c r="G67" s="100" t="s">
        <v>330</v>
      </c>
      <c r="H67" s="109"/>
      <c r="I67" s="109"/>
      <c r="J67" s="109"/>
      <c r="K67" s="109"/>
      <c r="L67" s="109"/>
      <c r="M67" s="106"/>
      <c r="N67" s="106"/>
      <c r="Q67" s="105"/>
      <c r="R67" s="106"/>
      <c r="T67" s="108"/>
      <c r="U67" s="108"/>
      <c r="V67" s="108"/>
    </row>
    <row r="68" spans="1:22" ht="18.600000000000001" customHeight="1" x14ac:dyDescent="0.25">
      <c r="A68" s="99" t="s">
        <v>330</v>
      </c>
      <c r="B68" s="99" t="s">
        <v>330</v>
      </c>
      <c r="C68" s="99" t="s">
        <v>330</v>
      </c>
      <c r="E68" s="109"/>
      <c r="F68" s="100" t="s">
        <v>330</v>
      </c>
      <c r="G68" s="100" t="s">
        <v>330</v>
      </c>
      <c r="H68" s="109"/>
      <c r="I68" s="109"/>
      <c r="J68" s="109"/>
      <c r="K68" s="109"/>
      <c r="L68" s="109"/>
      <c r="M68" s="106"/>
      <c r="N68" s="106"/>
      <c r="Q68" s="105"/>
      <c r="R68" s="106"/>
      <c r="T68" s="108"/>
      <c r="U68" s="108"/>
      <c r="V68" s="108"/>
    </row>
    <row r="69" spans="1:22" ht="18.600000000000001" customHeight="1" x14ac:dyDescent="0.25">
      <c r="A69" s="99" t="s">
        <v>330</v>
      </c>
      <c r="B69" s="99" t="s">
        <v>330</v>
      </c>
      <c r="C69" s="99" t="s">
        <v>330</v>
      </c>
      <c r="E69" s="109"/>
      <c r="F69" s="100" t="s">
        <v>330</v>
      </c>
      <c r="G69" s="100" t="s">
        <v>330</v>
      </c>
      <c r="H69" s="109"/>
      <c r="I69" s="109"/>
      <c r="J69" s="109"/>
      <c r="K69" s="109"/>
      <c r="L69" s="109"/>
      <c r="M69" s="106"/>
      <c r="N69" s="106"/>
      <c r="Q69" s="105"/>
      <c r="R69" s="106"/>
      <c r="T69" s="108"/>
      <c r="U69" s="108"/>
      <c r="V69" s="108"/>
    </row>
    <row r="70" spans="1:22" ht="18.600000000000001" customHeight="1" x14ac:dyDescent="0.25">
      <c r="A70" s="99" t="s">
        <v>330</v>
      </c>
      <c r="B70" s="99" t="s">
        <v>330</v>
      </c>
      <c r="C70" s="99" t="s">
        <v>330</v>
      </c>
      <c r="E70" s="109"/>
      <c r="F70" s="100" t="s">
        <v>330</v>
      </c>
      <c r="G70" s="100" t="s">
        <v>330</v>
      </c>
      <c r="H70" s="109"/>
      <c r="I70" s="109"/>
      <c r="J70" s="109"/>
      <c r="K70" s="109"/>
      <c r="L70" s="109"/>
      <c r="M70" s="106"/>
      <c r="N70" s="106"/>
      <c r="Q70" s="105"/>
      <c r="R70" s="106"/>
      <c r="T70" s="108"/>
      <c r="U70" s="108"/>
      <c r="V70" s="108"/>
    </row>
    <row r="71" spans="1:22" ht="18.600000000000001" customHeight="1" x14ac:dyDescent="0.25">
      <c r="A71" s="99" t="s">
        <v>330</v>
      </c>
      <c r="B71" s="99" t="s">
        <v>330</v>
      </c>
      <c r="C71" s="99" t="s">
        <v>330</v>
      </c>
      <c r="E71" s="109"/>
      <c r="F71" s="100" t="s">
        <v>330</v>
      </c>
      <c r="G71" s="100" t="s">
        <v>330</v>
      </c>
      <c r="H71" s="109"/>
      <c r="I71" s="109"/>
      <c r="J71" s="109"/>
      <c r="K71" s="109"/>
      <c r="L71" s="109"/>
      <c r="M71" s="106"/>
      <c r="N71" s="106"/>
      <c r="Q71" s="105"/>
      <c r="R71" s="106"/>
      <c r="T71" s="108"/>
      <c r="U71" s="108"/>
      <c r="V71" s="108"/>
    </row>
    <row r="72" spans="1:22" ht="18.600000000000001" customHeight="1" x14ac:dyDescent="0.25">
      <c r="A72" s="99" t="s">
        <v>330</v>
      </c>
      <c r="B72" s="99" t="s">
        <v>330</v>
      </c>
      <c r="C72" s="99" t="s">
        <v>330</v>
      </c>
      <c r="E72" s="109"/>
      <c r="F72" s="100" t="s">
        <v>330</v>
      </c>
      <c r="G72" s="100" t="s">
        <v>330</v>
      </c>
      <c r="H72" s="109"/>
      <c r="I72" s="109"/>
      <c r="J72" s="109"/>
      <c r="K72" s="109"/>
      <c r="L72" s="109"/>
      <c r="M72" s="106"/>
      <c r="N72" s="106"/>
      <c r="Q72" s="105"/>
      <c r="R72" s="106"/>
      <c r="T72" s="108"/>
      <c r="U72" s="108"/>
      <c r="V72" s="108"/>
    </row>
    <row r="73" spans="1:22" ht="18.600000000000001" customHeight="1" x14ac:dyDescent="0.25">
      <c r="A73" s="99" t="s">
        <v>330</v>
      </c>
      <c r="B73" s="99" t="s">
        <v>330</v>
      </c>
      <c r="C73" s="99" t="s">
        <v>330</v>
      </c>
      <c r="E73" s="109"/>
      <c r="F73" s="100" t="s">
        <v>330</v>
      </c>
      <c r="G73" s="100" t="s">
        <v>330</v>
      </c>
      <c r="H73" s="109"/>
      <c r="I73" s="109"/>
      <c r="J73" s="109"/>
      <c r="K73" s="109"/>
      <c r="L73" s="109"/>
      <c r="M73" s="106"/>
      <c r="N73" s="106"/>
      <c r="Q73" s="105"/>
      <c r="R73" s="106"/>
      <c r="T73" s="108"/>
      <c r="U73" s="108"/>
      <c r="V73" s="108"/>
    </row>
    <row r="74" spans="1:22" ht="18.600000000000001" customHeight="1" x14ac:dyDescent="0.25">
      <c r="A74" s="99" t="s">
        <v>330</v>
      </c>
      <c r="B74" s="99" t="s">
        <v>330</v>
      </c>
      <c r="C74" s="99" t="s">
        <v>330</v>
      </c>
      <c r="E74" s="109"/>
      <c r="F74" s="100" t="s">
        <v>330</v>
      </c>
      <c r="G74" s="100" t="s">
        <v>330</v>
      </c>
      <c r="H74" s="109"/>
      <c r="I74" s="109"/>
      <c r="J74" s="109"/>
      <c r="K74" s="109"/>
      <c r="L74" s="109"/>
      <c r="M74" s="106"/>
      <c r="N74" s="106"/>
      <c r="Q74" s="105"/>
      <c r="R74" s="106"/>
      <c r="T74" s="108"/>
      <c r="U74" s="108"/>
      <c r="V74" s="108"/>
    </row>
    <row r="75" spans="1:22" ht="18.600000000000001" customHeight="1" x14ac:dyDescent="0.25">
      <c r="A75" s="99" t="s">
        <v>330</v>
      </c>
      <c r="B75" s="99" t="s">
        <v>330</v>
      </c>
      <c r="C75" s="99" t="s">
        <v>330</v>
      </c>
      <c r="E75" s="109"/>
      <c r="F75" s="100" t="s">
        <v>330</v>
      </c>
      <c r="G75" s="100" t="s">
        <v>330</v>
      </c>
      <c r="H75" s="109"/>
      <c r="I75" s="109"/>
      <c r="J75" s="109"/>
      <c r="K75" s="109"/>
      <c r="L75" s="109"/>
      <c r="M75" s="106"/>
      <c r="N75" s="106"/>
      <c r="Q75" s="105"/>
      <c r="R75" s="106"/>
      <c r="T75" s="108"/>
      <c r="U75" s="108"/>
      <c r="V75" s="108"/>
    </row>
    <row r="76" spans="1:22" ht="18.600000000000001" customHeight="1" x14ac:dyDescent="0.25">
      <c r="A76" s="99" t="s">
        <v>330</v>
      </c>
      <c r="B76" s="99" t="s">
        <v>330</v>
      </c>
      <c r="C76" s="99" t="s">
        <v>330</v>
      </c>
      <c r="E76" s="109"/>
      <c r="F76" s="100" t="s">
        <v>330</v>
      </c>
      <c r="G76" s="100" t="s">
        <v>330</v>
      </c>
      <c r="H76" s="109"/>
      <c r="I76" s="109"/>
      <c r="J76" s="109"/>
      <c r="K76" s="109"/>
      <c r="L76" s="109"/>
      <c r="M76" s="106"/>
      <c r="N76" s="106"/>
      <c r="Q76" s="105"/>
      <c r="R76" s="106"/>
      <c r="T76" s="108"/>
      <c r="U76" s="108"/>
      <c r="V76" s="108"/>
    </row>
    <row r="77" spans="1:22" ht="18.600000000000001" customHeight="1" x14ac:dyDescent="0.25">
      <c r="A77" s="99" t="s">
        <v>330</v>
      </c>
      <c r="B77" s="99" t="s">
        <v>330</v>
      </c>
      <c r="C77" s="99" t="s">
        <v>330</v>
      </c>
      <c r="E77" s="109"/>
      <c r="F77" s="100" t="s">
        <v>330</v>
      </c>
      <c r="G77" s="100" t="s">
        <v>330</v>
      </c>
      <c r="H77" s="109"/>
      <c r="I77" s="109"/>
      <c r="J77" s="109"/>
      <c r="K77" s="109"/>
      <c r="L77" s="109"/>
      <c r="M77" s="106"/>
      <c r="N77" s="106"/>
      <c r="Q77" s="105"/>
      <c r="R77" s="106"/>
      <c r="T77" s="108"/>
      <c r="U77" s="108"/>
      <c r="V77" s="108"/>
    </row>
    <row r="78" spans="1:22" ht="18.600000000000001" customHeight="1" x14ac:dyDescent="0.25">
      <c r="A78" s="99" t="s">
        <v>330</v>
      </c>
      <c r="B78" s="99" t="s">
        <v>330</v>
      </c>
      <c r="C78" s="99" t="s">
        <v>330</v>
      </c>
      <c r="E78" s="109"/>
      <c r="F78" s="100" t="s">
        <v>330</v>
      </c>
      <c r="G78" s="100" t="s">
        <v>330</v>
      </c>
      <c r="H78" s="109"/>
      <c r="I78" s="109"/>
      <c r="J78" s="109"/>
      <c r="K78" s="109"/>
      <c r="L78" s="109"/>
      <c r="M78" s="106"/>
      <c r="N78" s="106"/>
      <c r="Q78" s="105"/>
      <c r="R78" s="106"/>
      <c r="T78" s="108"/>
      <c r="U78" s="108"/>
      <c r="V78" s="108"/>
    </row>
    <row r="79" spans="1:22" ht="18.600000000000001" customHeight="1" x14ac:dyDescent="0.25">
      <c r="A79" s="99" t="s">
        <v>330</v>
      </c>
      <c r="B79" s="99" t="s">
        <v>330</v>
      </c>
      <c r="C79" s="99" t="s">
        <v>330</v>
      </c>
      <c r="E79" s="109"/>
      <c r="F79" s="100" t="s">
        <v>330</v>
      </c>
      <c r="G79" s="100" t="s">
        <v>330</v>
      </c>
      <c r="H79" s="109"/>
      <c r="I79" s="109"/>
      <c r="J79" s="109"/>
      <c r="K79" s="109"/>
      <c r="L79" s="109"/>
      <c r="M79" s="106"/>
      <c r="N79" s="106"/>
      <c r="Q79" s="105"/>
      <c r="R79" s="106"/>
      <c r="T79" s="108"/>
      <c r="U79" s="108"/>
      <c r="V79" s="108"/>
    </row>
    <row r="80" spans="1:22" ht="18.600000000000001" customHeight="1" x14ac:dyDescent="0.25">
      <c r="A80" s="99" t="s">
        <v>330</v>
      </c>
      <c r="B80" s="99" t="s">
        <v>330</v>
      </c>
      <c r="C80" s="99" t="s">
        <v>330</v>
      </c>
      <c r="E80" s="109"/>
      <c r="F80" s="100" t="s">
        <v>330</v>
      </c>
      <c r="G80" s="100" t="s">
        <v>330</v>
      </c>
      <c r="H80" s="109"/>
      <c r="I80" s="109"/>
      <c r="J80" s="109"/>
      <c r="K80" s="109"/>
      <c r="L80" s="109"/>
      <c r="M80" s="106"/>
      <c r="N80" s="106"/>
      <c r="Q80" s="105"/>
      <c r="R80" s="106"/>
      <c r="T80" s="108"/>
      <c r="U80" s="108"/>
      <c r="V80" s="108"/>
    </row>
    <row r="81" spans="1:22" ht="18.600000000000001" customHeight="1" x14ac:dyDescent="0.25">
      <c r="A81" s="99" t="s">
        <v>330</v>
      </c>
      <c r="B81" s="99" t="s">
        <v>330</v>
      </c>
      <c r="C81" s="99" t="s">
        <v>330</v>
      </c>
      <c r="E81" s="109"/>
      <c r="F81" s="100" t="s">
        <v>330</v>
      </c>
      <c r="G81" s="100" t="s">
        <v>330</v>
      </c>
      <c r="H81" s="109"/>
      <c r="I81" s="109"/>
      <c r="J81" s="109"/>
      <c r="K81" s="109"/>
      <c r="L81" s="109"/>
      <c r="M81" s="106"/>
      <c r="N81" s="106"/>
      <c r="Q81" s="105"/>
      <c r="R81" s="106"/>
      <c r="T81" s="108"/>
      <c r="U81" s="108"/>
      <c r="V81" s="108"/>
    </row>
    <row r="82" spans="1:22" ht="18.600000000000001" customHeight="1" x14ac:dyDescent="0.25">
      <c r="A82" s="99" t="s">
        <v>330</v>
      </c>
      <c r="B82" s="99" t="s">
        <v>330</v>
      </c>
      <c r="C82" s="99" t="s">
        <v>330</v>
      </c>
      <c r="E82" s="109"/>
      <c r="F82" s="100" t="s">
        <v>330</v>
      </c>
      <c r="G82" s="100" t="s">
        <v>330</v>
      </c>
      <c r="H82" s="109"/>
      <c r="I82" s="109"/>
      <c r="J82" s="109"/>
      <c r="K82" s="109"/>
      <c r="L82" s="109"/>
      <c r="M82" s="106"/>
      <c r="N82" s="106"/>
      <c r="Q82" s="105"/>
      <c r="R82" s="106"/>
      <c r="T82" s="108"/>
      <c r="U82" s="108"/>
      <c r="V82" s="108"/>
    </row>
    <row r="83" spans="1:22" ht="18.600000000000001" customHeight="1" x14ac:dyDescent="0.25">
      <c r="A83" s="99" t="s">
        <v>330</v>
      </c>
      <c r="B83" s="99" t="s">
        <v>330</v>
      </c>
      <c r="C83" s="99" t="s">
        <v>330</v>
      </c>
      <c r="E83" s="109"/>
      <c r="F83" s="100" t="s">
        <v>330</v>
      </c>
      <c r="G83" s="100" t="s">
        <v>330</v>
      </c>
      <c r="H83" s="109"/>
      <c r="I83" s="109"/>
      <c r="J83" s="109"/>
      <c r="K83" s="109"/>
      <c r="L83" s="109"/>
      <c r="M83" s="106"/>
      <c r="N83" s="106"/>
      <c r="Q83" s="105"/>
      <c r="R83" s="106"/>
      <c r="T83" s="108"/>
      <c r="U83" s="108"/>
      <c r="V83" s="108"/>
    </row>
    <row r="84" spans="1:22" ht="18.600000000000001" customHeight="1" x14ac:dyDescent="0.25">
      <c r="A84" s="99" t="s">
        <v>330</v>
      </c>
      <c r="B84" s="99" t="s">
        <v>330</v>
      </c>
      <c r="C84" s="99" t="s">
        <v>330</v>
      </c>
      <c r="E84" s="109"/>
      <c r="F84" s="100" t="s">
        <v>330</v>
      </c>
      <c r="G84" s="100" t="s">
        <v>330</v>
      </c>
      <c r="H84" s="109"/>
      <c r="I84" s="109"/>
      <c r="J84" s="109"/>
      <c r="K84" s="109"/>
      <c r="L84" s="109"/>
      <c r="M84" s="106"/>
      <c r="N84" s="106"/>
      <c r="Q84" s="105"/>
      <c r="R84" s="106"/>
      <c r="T84" s="108"/>
      <c r="U84" s="108"/>
      <c r="V84" s="108"/>
    </row>
    <row r="85" spans="1:22" ht="18.600000000000001" customHeight="1" x14ac:dyDescent="0.25">
      <c r="A85" s="99" t="s">
        <v>330</v>
      </c>
      <c r="B85" s="99" t="s">
        <v>330</v>
      </c>
      <c r="C85" s="99" t="s">
        <v>330</v>
      </c>
      <c r="E85" s="109"/>
      <c r="F85" s="100" t="s">
        <v>330</v>
      </c>
      <c r="G85" s="100" t="s">
        <v>330</v>
      </c>
      <c r="H85" s="109"/>
      <c r="I85" s="109"/>
      <c r="J85" s="109"/>
      <c r="K85" s="109"/>
      <c r="L85" s="109"/>
      <c r="M85" s="106"/>
      <c r="N85" s="106"/>
      <c r="Q85" s="105"/>
      <c r="R85" s="106"/>
      <c r="T85" s="108"/>
      <c r="U85" s="108"/>
      <c r="V85" s="108"/>
    </row>
    <row r="86" spans="1:22" ht="18.600000000000001" customHeight="1" x14ac:dyDescent="0.25">
      <c r="A86" s="99" t="s">
        <v>330</v>
      </c>
      <c r="B86" s="99" t="s">
        <v>330</v>
      </c>
      <c r="C86" s="99" t="s">
        <v>330</v>
      </c>
      <c r="E86" s="109"/>
      <c r="F86" s="100" t="s">
        <v>330</v>
      </c>
      <c r="G86" s="100" t="s">
        <v>330</v>
      </c>
      <c r="H86" s="109"/>
      <c r="I86" s="109"/>
      <c r="J86" s="109"/>
      <c r="K86" s="109"/>
      <c r="L86" s="109"/>
      <c r="M86" s="106"/>
      <c r="N86" s="106"/>
      <c r="Q86" s="105"/>
      <c r="R86" s="106"/>
      <c r="S86" s="106"/>
      <c r="T86" s="108"/>
      <c r="U86" s="108"/>
      <c r="V86" s="108"/>
    </row>
    <row r="87" spans="1:22" ht="18.600000000000001" customHeight="1" x14ac:dyDescent="0.25">
      <c r="A87" s="99" t="s">
        <v>330</v>
      </c>
      <c r="B87" s="99" t="s">
        <v>330</v>
      </c>
      <c r="C87" s="99" t="s">
        <v>330</v>
      </c>
      <c r="E87" s="109"/>
      <c r="F87" s="100" t="s">
        <v>330</v>
      </c>
      <c r="G87" s="100" t="s">
        <v>330</v>
      </c>
      <c r="H87" s="109"/>
      <c r="I87" s="109"/>
      <c r="J87" s="109"/>
      <c r="K87" s="109"/>
      <c r="L87" s="109"/>
      <c r="M87" s="106"/>
      <c r="N87" s="106"/>
      <c r="Q87" s="105"/>
      <c r="R87" s="106"/>
      <c r="T87" s="108"/>
      <c r="U87" s="108"/>
      <c r="V87" s="108"/>
    </row>
    <row r="88" spans="1:22" ht="18.600000000000001" customHeight="1" x14ac:dyDescent="0.25">
      <c r="A88" s="99" t="s">
        <v>330</v>
      </c>
      <c r="B88" s="99" t="s">
        <v>330</v>
      </c>
      <c r="C88" s="99" t="s">
        <v>330</v>
      </c>
      <c r="E88" s="109"/>
      <c r="F88" s="100" t="s">
        <v>330</v>
      </c>
      <c r="G88" s="100" t="s">
        <v>330</v>
      </c>
      <c r="H88" s="109"/>
      <c r="I88" s="109"/>
      <c r="J88" s="109"/>
      <c r="K88" s="109"/>
      <c r="L88" s="109"/>
      <c r="M88" s="106"/>
      <c r="N88" s="106"/>
      <c r="Q88" s="105"/>
      <c r="R88" s="106"/>
      <c r="T88" s="108"/>
      <c r="U88" s="108"/>
      <c r="V88" s="108"/>
    </row>
    <row r="89" spans="1:22" ht="18.600000000000001" customHeight="1" x14ac:dyDescent="0.25">
      <c r="A89" s="99" t="s">
        <v>330</v>
      </c>
      <c r="B89" s="99" t="s">
        <v>330</v>
      </c>
      <c r="C89" s="99" t="s">
        <v>330</v>
      </c>
      <c r="E89" s="109"/>
      <c r="F89" s="100" t="s">
        <v>330</v>
      </c>
      <c r="G89" s="100" t="s">
        <v>330</v>
      </c>
      <c r="H89" s="109"/>
      <c r="I89" s="109"/>
      <c r="J89" s="109"/>
      <c r="K89" s="109"/>
      <c r="L89" s="109"/>
      <c r="M89" s="106"/>
      <c r="N89" s="106"/>
      <c r="Q89" s="105"/>
      <c r="R89" s="106"/>
      <c r="T89" s="108"/>
      <c r="U89" s="108"/>
      <c r="V89" s="108"/>
    </row>
    <row r="90" spans="1:22" ht="18.600000000000001" customHeight="1" x14ac:dyDescent="0.25">
      <c r="A90" s="99" t="s">
        <v>330</v>
      </c>
      <c r="B90" s="99" t="s">
        <v>330</v>
      </c>
      <c r="C90" s="99" t="s">
        <v>330</v>
      </c>
      <c r="E90" s="109"/>
      <c r="F90" s="100" t="s">
        <v>330</v>
      </c>
      <c r="G90" s="100" t="s">
        <v>330</v>
      </c>
      <c r="H90" s="109"/>
      <c r="I90" s="109"/>
      <c r="J90" s="109"/>
      <c r="K90" s="109"/>
      <c r="L90" s="109"/>
      <c r="M90" s="106"/>
      <c r="N90" s="106"/>
      <c r="Q90" s="105"/>
      <c r="R90" s="106"/>
      <c r="T90" s="108"/>
      <c r="U90" s="108"/>
      <c r="V90" s="108"/>
    </row>
    <row r="91" spans="1:22" ht="18.600000000000001" customHeight="1" x14ac:dyDescent="0.25">
      <c r="A91" s="99" t="s">
        <v>330</v>
      </c>
      <c r="B91" s="99" t="s">
        <v>330</v>
      </c>
      <c r="C91" s="99" t="s">
        <v>330</v>
      </c>
      <c r="E91" s="109"/>
      <c r="F91" s="100" t="s">
        <v>330</v>
      </c>
      <c r="G91" s="100" t="s">
        <v>330</v>
      </c>
      <c r="H91" s="109"/>
      <c r="I91" s="109"/>
      <c r="J91" s="109"/>
      <c r="K91" s="109"/>
      <c r="L91" s="109"/>
      <c r="M91" s="106"/>
      <c r="N91" s="106"/>
      <c r="Q91" s="105"/>
      <c r="R91" s="106"/>
      <c r="T91" s="108"/>
      <c r="U91" s="108"/>
      <c r="V91" s="108"/>
    </row>
    <row r="92" spans="1:22" ht="18.600000000000001" customHeight="1" x14ac:dyDescent="0.25">
      <c r="A92" s="99" t="s">
        <v>330</v>
      </c>
      <c r="B92" s="99" t="s">
        <v>330</v>
      </c>
      <c r="C92" s="99" t="s">
        <v>330</v>
      </c>
      <c r="E92" s="109"/>
      <c r="F92" s="100" t="s">
        <v>330</v>
      </c>
      <c r="G92" s="100" t="s">
        <v>330</v>
      </c>
      <c r="H92" s="109"/>
      <c r="I92" s="109"/>
      <c r="J92" s="109"/>
      <c r="K92" s="109"/>
      <c r="L92" s="109"/>
      <c r="M92" s="106"/>
      <c r="N92" s="106"/>
      <c r="Q92" s="105"/>
      <c r="R92" s="106"/>
      <c r="T92" s="108"/>
      <c r="U92" s="108"/>
      <c r="V92" s="108"/>
    </row>
    <row r="93" spans="1:22" ht="18.600000000000001" customHeight="1" x14ac:dyDescent="0.25">
      <c r="A93" s="99" t="s">
        <v>330</v>
      </c>
      <c r="B93" s="99" t="s">
        <v>330</v>
      </c>
      <c r="C93" s="99" t="s">
        <v>330</v>
      </c>
      <c r="E93" s="109"/>
      <c r="F93" s="100" t="s">
        <v>330</v>
      </c>
      <c r="G93" s="100" t="s">
        <v>330</v>
      </c>
      <c r="H93" s="109"/>
      <c r="I93" s="109"/>
      <c r="J93" s="109"/>
      <c r="K93" s="109"/>
      <c r="L93" s="109"/>
      <c r="M93" s="106"/>
      <c r="N93" s="106"/>
      <c r="Q93" s="105"/>
      <c r="R93" s="106"/>
      <c r="T93" s="108"/>
      <c r="U93" s="108"/>
      <c r="V93" s="108"/>
    </row>
    <row r="94" spans="1:22" ht="18.600000000000001" customHeight="1" x14ac:dyDescent="0.25">
      <c r="A94" s="99" t="s">
        <v>330</v>
      </c>
      <c r="B94" s="99" t="s">
        <v>330</v>
      </c>
      <c r="C94" s="99" t="s">
        <v>330</v>
      </c>
      <c r="E94" s="109"/>
      <c r="F94" s="100" t="s">
        <v>330</v>
      </c>
      <c r="G94" s="100" t="s">
        <v>330</v>
      </c>
      <c r="H94" s="109"/>
      <c r="I94" s="109"/>
      <c r="J94" s="109"/>
      <c r="K94" s="109"/>
      <c r="L94" s="109"/>
      <c r="M94" s="106"/>
      <c r="N94" s="106"/>
      <c r="Q94" s="105"/>
      <c r="R94" s="106"/>
      <c r="T94" s="108"/>
      <c r="U94" s="108"/>
      <c r="V94" s="108"/>
    </row>
    <row r="95" spans="1:22" ht="18.600000000000001" customHeight="1" x14ac:dyDescent="0.25">
      <c r="A95" s="99" t="s">
        <v>330</v>
      </c>
      <c r="B95" s="99" t="s">
        <v>330</v>
      </c>
      <c r="C95" s="99" t="s">
        <v>330</v>
      </c>
      <c r="E95" s="109"/>
      <c r="F95" s="100" t="s">
        <v>330</v>
      </c>
      <c r="G95" s="100" t="s">
        <v>330</v>
      </c>
      <c r="H95" s="109"/>
      <c r="I95" s="109"/>
      <c r="J95" s="109"/>
      <c r="K95" s="109"/>
      <c r="L95" s="109"/>
      <c r="M95" s="106"/>
      <c r="N95" s="106"/>
      <c r="Q95" s="105"/>
      <c r="R95" s="106"/>
      <c r="T95" s="108"/>
      <c r="U95" s="108"/>
      <c r="V95" s="108"/>
    </row>
    <row r="96" spans="1:22" ht="18.600000000000001" customHeight="1" x14ac:dyDescent="0.25">
      <c r="A96" s="99" t="s">
        <v>330</v>
      </c>
      <c r="B96" s="99" t="s">
        <v>330</v>
      </c>
      <c r="C96" s="99" t="s">
        <v>330</v>
      </c>
      <c r="E96" s="109"/>
      <c r="F96" s="100" t="s">
        <v>330</v>
      </c>
      <c r="G96" s="100" t="s">
        <v>330</v>
      </c>
      <c r="H96" s="109"/>
      <c r="I96" s="109"/>
      <c r="J96" s="109"/>
      <c r="K96" s="109"/>
      <c r="L96" s="109"/>
      <c r="M96" s="106"/>
      <c r="N96" s="106"/>
      <c r="Q96" s="105"/>
      <c r="R96" s="106"/>
      <c r="T96" s="108"/>
      <c r="U96" s="108"/>
      <c r="V96" s="108"/>
    </row>
    <row r="97" spans="1:22" ht="18.600000000000001" customHeight="1" x14ac:dyDescent="0.25">
      <c r="A97" s="99" t="s">
        <v>330</v>
      </c>
      <c r="B97" s="99" t="s">
        <v>330</v>
      </c>
      <c r="C97" s="99" t="s">
        <v>330</v>
      </c>
      <c r="E97" s="109"/>
      <c r="F97" s="100" t="s">
        <v>330</v>
      </c>
      <c r="G97" s="100" t="s">
        <v>330</v>
      </c>
      <c r="H97" s="109"/>
      <c r="I97" s="109"/>
      <c r="J97" s="109"/>
      <c r="K97" s="109"/>
      <c r="L97" s="109"/>
      <c r="M97" s="106"/>
      <c r="N97" s="106"/>
      <c r="Q97" s="105"/>
      <c r="R97" s="106"/>
      <c r="T97" s="108"/>
      <c r="U97" s="108"/>
      <c r="V97" s="108"/>
    </row>
    <row r="98" spans="1:22" ht="18.600000000000001" customHeight="1" x14ac:dyDescent="0.25">
      <c r="A98" s="99" t="s">
        <v>330</v>
      </c>
      <c r="B98" s="99" t="s">
        <v>330</v>
      </c>
      <c r="C98" s="99" t="s">
        <v>330</v>
      </c>
      <c r="E98" s="109"/>
      <c r="F98" s="100" t="s">
        <v>330</v>
      </c>
      <c r="G98" s="100" t="s">
        <v>330</v>
      </c>
      <c r="H98" s="109"/>
      <c r="I98" s="109"/>
      <c r="J98" s="109"/>
      <c r="K98" s="109"/>
      <c r="L98" s="109"/>
      <c r="M98" s="106"/>
      <c r="N98" s="106"/>
      <c r="Q98" s="105"/>
      <c r="R98" s="106"/>
      <c r="T98" s="108"/>
      <c r="U98" s="108"/>
      <c r="V98" s="108"/>
    </row>
    <row r="99" spans="1:22" ht="18.600000000000001" customHeight="1" x14ac:dyDescent="0.25">
      <c r="A99" s="99" t="s">
        <v>330</v>
      </c>
      <c r="B99" s="99" t="s">
        <v>330</v>
      </c>
      <c r="C99" s="99" t="s">
        <v>330</v>
      </c>
      <c r="E99" s="109"/>
      <c r="F99" s="100" t="s">
        <v>330</v>
      </c>
      <c r="G99" s="100" t="s">
        <v>330</v>
      </c>
      <c r="H99" s="109"/>
      <c r="I99" s="109"/>
      <c r="J99" s="109"/>
      <c r="K99" s="109"/>
      <c r="L99" s="109"/>
      <c r="M99" s="106"/>
      <c r="N99" s="106"/>
      <c r="Q99" s="105"/>
      <c r="R99" s="106"/>
      <c r="T99" s="108"/>
      <c r="U99" s="108"/>
      <c r="V99" s="108"/>
    </row>
    <row r="100" spans="1:22" ht="18.600000000000001" customHeight="1" x14ac:dyDescent="0.25">
      <c r="A100" s="99" t="s">
        <v>330</v>
      </c>
      <c r="B100" s="99" t="s">
        <v>330</v>
      </c>
      <c r="C100" s="99" t="s">
        <v>330</v>
      </c>
      <c r="E100" s="109"/>
      <c r="F100" s="100" t="s">
        <v>330</v>
      </c>
      <c r="G100" s="100" t="s">
        <v>330</v>
      </c>
      <c r="H100" s="109"/>
      <c r="I100" s="109"/>
      <c r="J100" s="109"/>
      <c r="K100" s="109"/>
      <c r="L100" s="109"/>
      <c r="M100" s="106"/>
      <c r="N100" s="106"/>
      <c r="Q100" s="105"/>
      <c r="R100" s="106"/>
      <c r="T100" s="108"/>
      <c r="U100" s="108"/>
      <c r="V100" s="108"/>
    </row>
    <row r="101" spans="1:22" ht="18.600000000000001" customHeight="1" x14ac:dyDescent="0.25">
      <c r="A101" s="99" t="s">
        <v>330</v>
      </c>
      <c r="B101" s="99" t="s">
        <v>330</v>
      </c>
      <c r="C101" s="99" t="s">
        <v>330</v>
      </c>
      <c r="E101" s="109"/>
      <c r="F101" s="100" t="s">
        <v>330</v>
      </c>
      <c r="G101" s="100" t="s">
        <v>330</v>
      </c>
      <c r="H101" s="109"/>
      <c r="I101" s="109"/>
      <c r="J101" s="109"/>
      <c r="K101" s="109"/>
      <c r="L101" s="109"/>
      <c r="M101" s="106"/>
      <c r="N101" s="106"/>
      <c r="Q101" s="105"/>
      <c r="R101" s="106"/>
      <c r="T101" s="108"/>
      <c r="U101" s="108"/>
      <c r="V101" s="108"/>
    </row>
    <row r="102" spans="1:22" ht="18.600000000000001" customHeight="1" x14ac:dyDescent="0.25">
      <c r="A102" s="99" t="s">
        <v>330</v>
      </c>
      <c r="B102" s="99" t="s">
        <v>330</v>
      </c>
      <c r="C102" s="99" t="s">
        <v>330</v>
      </c>
      <c r="E102" s="109"/>
      <c r="F102" s="100" t="s">
        <v>330</v>
      </c>
      <c r="G102" s="100" t="s">
        <v>330</v>
      </c>
      <c r="H102" s="109"/>
      <c r="I102" s="109"/>
      <c r="J102" s="109"/>
      <c r="K102" s="109"/>
      <c r="L102" s="109"/>
      <c r="M102" s="106"/>
      <c r="N102" s="106"/>
      <c r="Q102" s="105"/>
      <c r="R102" s="106"/>
      <c r="T102" s="108"/>
      <c r="U102" s="108"/>
      <c r="V102" s="108"/>
    </row>
    <row r="103" spans="1:22" ht="18.600000000000001" customHeight="1" x14ac:dyDescent="0.25">
      <c r="A103" s="99" t="s">
        <v>330</v>
      </c>
      <c r="B103" s="99" t="s">
        <v>330</v>
      </c>
      <c r="C103" s="99" t="s">
        <v>330</v>
      </c>
      <c r="E103" s="109"/>
      <c r="F103" s="100" t="s">
        <v>330</v>
      </c>
      <c r="G103" s="100" t="s">
        <v>330</v>
      </c>
      <c r="H103" s="109"/>
      <c r="I103" s="109"/>
      <c r="J103" s="109"/>
      <c r="K103" s="109"/>
      <c r="L103" s="109"/>
      <c r="M103" s="106"/>
      <c r="N103" s="106"/>
      <c r="Q103" s="105"/>
      <c r="R103" s="106"/>
      <c r="T103" s="108"/>
      <c r="U103" s="108"/>
      <c r="V103" s="108"/>
    </row>
    <row r="104" spans="1:22" ht="18.600000000000001" customHeight="1" x14ac:dyDescent="0.25">
      <c r="A104" s="99" t="s">
        <v>330</v>
      </c>
      <c r="B104" s="99" t="s">
        <v>330</v>
      </c>
      <c r="C104" s="99" t="s">
        <v>330</v>
      </c>
      <c r="E104" s="109"/>
      <c r="F104" s="100" t="s">
        <v>330</v>
      </c>
      <c r="G104" s="100" t="s">
        <v>330</v>
      </c>
      <c r="H104" s="109"/>
      <c r="I104" s="109"/>
      <c r="J104" s="109"/>
      <c r="K104" s="109"/>
      <c r="L104" s="109"/>
      <c r="M104" s="106"/>
      <c r="N104" s="106"/>
      <c r="Q104" s="105"/>
      <c r="R104" s="106"/>
      <c r="T104" s="108"/>
      <c r="U104" s="108"/>
      <c r="V104" s="108"/>
    </row>
    <row r="105" spans="1:22" ht="18.600000000000001" customHeight="1" x14ac:dyDescent="0.25">
      <c r="A105" s="99" t="s">
        <v>330</v>
      </c>
      <c r="B105" s="99" t="s">
        <v>330</v>
      </c>
      <c r="C105" s="99" t="s">
        <v>330</v>
      </c>
      <c r="E105" s="109"/>
      <c r="F105" s="100" t="s">
        <v>330</v>
      </c>
      <c r="G105" s="100" t="s">
        <v>330</v>
      </c>
      <c r="H105" s="109"/>
      <c r="I105" s="109"/>
      <c r="J105" s="109"/>
      <c r="K105" s="109"/>
      <c r="L105" s="109"/>
      <c r="M105" s="106"/>
      <c r="N105" s="106"/>
      <c r="Q105" s="105"/>
      <c r="R105" s="106"/>
      <c r="T105" s="108"/>
      <c r="U105" s="108"/>
      <c r="V105" s="108"/>
    </row>
    <row r="106" spans="1:22" ht="18.600000000000001" customHeight="1" x14ac:dyDescent="0.25">
      <c r="A106" s="99" t="s">
        <v>330</v>
      </c>
      <c r="B106" s="99" t="s">
        <v>330</v>
      </c>
      <c r="C106" s="99" t="s">
        <v>330</v>
      </c>
      <c r="E106" s="109"/>
      <c r="F106" s="100" t="s">
        <v>330</v>
      </c>
      <c r="G106" s="100" t="s">
        <v>330</v>
      </c>
      <c r="H106" s="109"/>
      <c r="I106" s="109"/>
      <c r="J106" s="109"/>
      <c r="K106" s="109"/>
      <c r="L106" s="109"/>
      <c r="M106" s="106"/>
      <c r="N106" s="106"/>
      <c r="Q106" s="105"/>
      <c r="R106" s="106"/>
      <c r="T106" s="108"/>
      <c r="U106" s="108"/>
      <c r="V106" s="108"/>
    </row>
    <row r="107" spans="1:22" ht="18.600000000000001" customHeight="1" x14ac:dyDescent="0.25">
      <c r="A107" s="99" t="s">
        <v>330</v>
      </c>
      <c r="B107" s="99" t="s">
        <v>330</v>
      </c>
      <c r="C107" s="99" t="s">
        <v>330</v>
      </c>
      <c r="E107" s="109"/>
      <c r="F107" s="100" t="s">
        <v>330</v>
      </c>
      <c r="G107" s="100" t="s">
        <v>330</v>
      </c>
      <c r="H107" s="109"/>
      <c r="I107" s="109"/>
      <c r="J107" s="109"/>
      <c r="K107" s="109"/>
      <c r="L107" s="109"/>
      <c r="M107" s="106"/>
      <c r="N107" s="106"/>
      <c r="Q107" s="105"/>
      <c r="R107" s="106"/>
      <c r="T107" s="108"/>
      <c r="U107" s="108"/>
      <c r="V107" s="108"/>
    </row>
    <row r="108" spans="1:22" ht="18.600000000000001" customHeight="1" x14ac:dyDescent="0.25">
      <c r="A108" s="99" t="s">
        <v>330</v>
      </c>
      <c r="B108" s="99" t="s">
        <v>330</v>
      </c>
      <c r="C108" s="99" t="s">
        <v>330</v>
      </c>
      <c r="E108" s="109"/>
      <c r="F108" s="100" t="s">
        <v>330</v>
      </c>
      <c r="G108" s="100" t="s">
        <v>330</v>
      </c>
      <c r="H108" s="109"/>
      <c r="I108" s="109"/>
      <c r="J108" s="109"/>
      <c r="K108" s="109"/>
      <c r="L108" s="109"/>
      <c r="M108" s="106"/>
      <c r="N108" s="106"/>
      <c r="Q108" s="105"/>
      <c r="R108" s="106"/>
      <c r="T108" s="108"/>
      <c r="U108" s="108"/>
      <c r="V108" s="108"/>
    </row>
    <row r="109" spans="1:22" ht="18.600000000000001" customHeight="1" x14ac:dyDescent="0.25">
      <c r="A109" s="99" t="s">
        <v>330</v>
      </c>
      <c r="B109" s="99" t="s">
        <v>330</v>
      </c>
      <c r="C109" s="99" t="s">
        <v>330</v>
      </c>
      <c r="E109" s="109"/>
      <c r="F109" s="100" t="s">
        <v>330</v>
      </c>
      <c r="G109" s="100" t="s">
        <v>330</v>
      </c>
      <c r="H109" s="109"/>
      <c r="I109" s="109"/>
      <c r="J109" s="109"/>
      <c r="K109" s="109"/>
      <c r="L109" s="109"/>
      <c r="M109" s="106"/>
      <c r="N109" s="106"/>
      <c r="Q109" s="105"/>
      <c r="R109" s="106"/>
      <c r="T109" s="108"/>
      <c r="U109" s="108"/>
      <c r="V109" s="108"/>
    </row>
    <row r="110" spans="1:22" ht="18.600000000000001" customHeight="1" x14ac:dyDescent="0.25">
      <c r="A110" s="99" t="s">
        <v>330</v>
      </c>
      <c r="B110" s="99" t="s">
        <v>330</v>
      </c>
      <c r="C110" s="99" t="s">
        <v>330</v>
      </c>
      <c r="E110" s="109"/>
      <c r="F110" s="100" t="s">
        <v>330</v>
      </c>
      <c r="G110" s="100" t="s">
        <v>330</v>
      </c>
      <c r="H110" s="109"/>
      <c r="I110" s="109"/>
      <c r="J110" s="109"/>
      <c r="K110" s="109"/>
      <c r="L110" s="109"/>
      <c r="M110" s="106"/>
      <c r="N110" s="106"/>
      <c r="Q110" s="105"/>
      <c r="R110" s="106"/>
      <c r="T110" s="108"/>
      <c r="U110" s="108"/>
      <c r="V110" s="108"/>
    </row>
    <row r="111" spans="1:22" ht="18.600000000000001" customHeight="1" x14ac:dyDescent="0.25">
      <c r="A111" s="99" t="s">
        <v>330</v>
      </c>
      <c r="B111" s="99" t="s">
        <v>330</v>
      </c>
      <c r="C111" s="99" t="s">
        <v>330</v>
      </c>
      <c r="E111" s="109"/>
      <c r="F111" s="100" t="s">
        <v>330</v>
      </c>
      <c r="G111" s="100" t="s">
        <v>330</v>
      </c>
      <c r="H111" s="109"/>
      <c r="I111" s="109"/>
      <c r="J111" s="109"/>
      <c r="K111" s="109"/>
      <c r="L111" s="109"/>
      <c r="M111" s="106"/>
      <c r="N111" s="106"/>
      <c r="Q111" s="105"/>
      <c r="R111" s="106"/>
      <c r="T111" s="108"/>
      <c r="U111" s="108"/>
      <c r="V111" s="108"/>
    </row>
    <row r="112" spans="1:22" ht="18.600000000000001" customHeight="1" x14ac:dyDescent="0.25">
      <c r="A112" s="99" t="s">
        <v>330</v>
      </c>
      <c r="B112" s="99" t="s">
        <v>330</v>
      </c>
      <c r="C112" s="99" t="s">
        <v>330</v>
      </c>
      <c r="E112" s="109"/>
      <c r="F112" s="100" t="s">
        <v>330</v>
      </c>
      <c r="G112" s="100" t="s">
        <v>330</v>
      </c>
      <c r="H112" s="109"/>
      <c r="I112" s="109"/>
      <c r="J112" s="109"/>
      <c r="K112" s="109"/>
      <c r="L112" s="109"/>
      <c r="M112" s="106"/>
      <c r="N112" s="106"/>
      <c r="Q112" s="105"/>
      <c r="R112" s="106"/>
      <c r="T112" s="108"/>
      <c r="U112" s="108"/>
      <c r="V112" s="108"/>
    </row>
    <row r="113" spans="1:22" ht="18.600000000000001" customHeight="1" x14ac:dyDescent="0.25">
      <c r="A113" s="99" t="s">
        <v>330</v>
      </c>
      <c r="B113" s="99" t="s">
        <v>330</v>
      </c>
      <c r="C113" s="99" t="s">
        <v>330</v>
      </c>
      <c r="E113" s="109"/>
      <c r="F113" s="100" t="s">
        <v>330</v>
      </c>
      <c r="G113" s="100" t="s">
        <v>330</v>
      </c>
      <c r="H113" s="109"/>
      <c r="I113" s="109"/>
      <c r="J113" s="109"/>
      <c r="K113" s="109"/>
      <c r="L113" s="109"/>
      <c r="M113" s="106"/>
      <c r="N113" s="106"/>
      <c r="Q113" s="105"/>
      <c r="R113" s="106"/>
      <c r="T113" s="108"/>
      <c r="U113" s="108"/>
      <c r="V113" s="108"/>
    </row>
    <row r="114" spans="1:22" ht="18.600000000000001" customHeight="1" x14ac:dyDescent="0.25">
      <c r="A114" s="99" t="s">
        <v>330</v>
      </c>
      <c r="B114" s="99" t="s">
        <v>330</v>
      </c>
      <c r="C114" s="99" t="s">
        <v>330</v>
      </c>
      <c r="E114" s="109"/>
      <c r="F114" s="100" t="s">
        <v>330</v>
      </c>
      <c r="G114" s="100" t="s">
        <v>330</v>
      </c>
      <c r="H114" s="109"/>
      <c r="I114" s="109"/>
      <c r="J114" s="109"/>
      <c r="K114" s="109"/>
      <c r="L114" s="109"/>
      <c r="M114" s="106"/>
      <c r="N114" s="106"/>
      <c r="Q114" s="105"/>
      <c r="R114" s="106"/>
      <c r="T114" s="108"/>
      <c r="U114" s="108"/>
      <c r="V114" s="108"/>
    </row>
    <row r="115" spans="1:22" ht="18.600000000000001" customHeight="1" x14ac:dyDescent="0.25">
      <c r="A115" s="99" t="s">
        <v>330</v>
      </c>
      <c r="B115" s="99" t="s">
        <v>330</v>
      </c>
      <c r="C115" s="99" t="s">
        <v>330</v>
      </c>
      <c r="E115" s="109"/>
      <c r="F115" s="100" t="s">
        <v>330</v>
      </c>
      <c r="G115" s="100" t="s">
        <v>330</v>
      </c>
      <c r="H115" s="109"/>
      <c r="I115" s="109"/>
      <c r="J115" s="109"/>
      <c r="K115" s="109"/>
      <c r="L115" s="109"/>
      <c r="M115" s="106"/>
      <c r="N115" s="106"/>
      <c r="Q115" s="105"/>
      <c r="R115" s="106"/>
      <c r="T115" s="108"/>
      <c r="U115" s="108"/>
      <c r="V115" s="108"/>
    </row>
    <row r="116" spans="1:22" ht="18.600000000000001" customHeight="1" x14ac:dyDescent="0.25">
      <c r="A116" s="99" t="s">
        <v>330</v>
      </c>
      <c r="B116" s="99" t="s">
        <v>330</v>
      </c>
      <c r="C116" s="99" t="s">
        <v>330</v>
      </c>
      <c r="E116" s="109"/>
      <c r="F116" s="100" t="s">
        <v>330</v>
      </c>
      <c r="G116" s="100" t="s">
        <v>330</v>
      </c>
      <c r="H116" s="109"/>
      <c r="I116" s="109"/>
      <c r="J116" s="109"/>
      <c r="K116" s="109"/>
      <c r="L116" s="109"/>
      <c r="M116" s="106"/>
      <c r="N116" s="106"/>
      <c r="Q116" s="105"/>
      <c r="R116" s="106"/>
      <c r="T116" s="108"/>
      <c r="U116" s="108"/>
      <c r="V116" s="108"/>
    </row>
    <row r="117" spans="1:22" ht="18.600000000000001" customHeight="1" x14ac:dyDescent="0.25">
      <c r="A117" s="99" t="s">
        <v>330</v>
      </c>
      <c r="B117" s="99" t="s">
        <v>330</v>
      </c>
      <c r="C117" s="99" t="s">
        <v>330</v>
      </c>
      <c r="E117" s="109"/>
      <c r="F117" s="100" t="s">
        <v>330</v>
      </c>
      <c r="G117" s="100" t="s">
        <v>330</v>
      </c>
      <c r="H117" s="109"/>
      <c r="I117" s="109"/>
      <c r="J117" s="109"/>
      <c r="K117" s="109"/>
      <c r="L117" s="109"/>
      <c r="M117" s="106"/>
      <c r="N117" s="106"/>
      <c r="Q117" s="105"/>
      <c r="R117" s="106"/>
      <c r="T117" s="108"/>
      <c r="U117" s="108"/>
      <c r="V117" s="108"/>
    </row>
    <row r="118" spans="1:22" ht="18.600000000000001" customHeight="1" x14ac:dyDescent="0.25">
      <c r="A118" s="99" t="s">
        <v>330</v>
      </c>
      <c r="B118" s="99" t="s">
        <v>330</v>
      </c>
      <c r="C118" s="99" t="s">
        <v>330</v>
      </c>
      <c r="E118" s="109"/>
      <c r="F118" s="100" t="s">
        <v>330</v>
      </c>
      <c r="G118" s="100" t="s">
        <v>330</v>
      </c>
      <c r="H118" s="109"/>
      <c r="I118" s="109"/>
      <c r="J118" s="109"/>
      <c r="K118" s="109"/>
      <c r="L118" s="109"/>
      <c r="M118" s="106"/>
      <c r="N118" s="106"/>
      <c r="Q118" s="105"/>
      <c r="R118" s="106"/>
      <c r="T118" s="108"/>
      <c r="U118" s="108"/>
      <c r="V118" s="108"/>
    </row>
    <row r="119" spans="1:22" ht="18.600000000000001" customHeight="1" x14ac:dyDescent="0.25">
      <c r="A119" s="99" t="s">
        <v>330</v>
      </c>
      <c r="B119" s="99" t="s">
        <v>330</v>
      </c>
      <c r="C119" s="99" t="s">
        <v>330</v>
      </c>
      <c r="E119" s="109"/>
      <c r="F119" s="100" t="s">
        <v>330</v>
      </c>
      <c r="G119" s="100" t="s">
        <v>330</v>
      </c>
      <c r="H119" s="109"/>
      <c r="I119" s="109"/>
      <c r="J119" s="109"/>
      <c r="K119" s="109"/>
      <c r="L119" s="109"/>
      <c r="M119" s="106"/>
      <c r="N119" s="106"/>
      <c r="Q119" s="105"/>
      <c r="R119" s="106"/>
      <c r="T119" s="108"/>
      <c r="U119" s="108"/>
      <c r="V119" s="108"/>
    </row>
    <row r="120" spans="1:22" ht="18.600000000000001" customHeight="1" x14ac:dyDescent="0.25">
      <c r="A120" s="99" t="s">
        <v>330</v>
      </c>
      <c r="B120" s="99" t="s">
        <v>330</v>
      </c>
      <c r="C120" s="99" t="s">
        <v>330</v>
      </c>
      <c r="E120" s="109"/>
      <c r="F120" s="100" t="s">
        <v>330</v>
      </c>
      <c r="G120" s="100" t="s">
        <v>330</v>
      </c>
      <c r="H120" s="109"/>
      <c r="I120" s="109"/>
      <c r="J120" s="109"/>
      <c r="K120" s="109"/>
      <c r="L120" s="109"/>
      <c r="M120" s="106"/>
      <c r="N120" s="106"/>
      <c r="Q120" s="105"/>
      <c r="R120" s="106"/>
      <c r="T120" s="108"/>
      <c r="U120" s="108"/>
      <c r="V120" s="108"/>
    </row>
    <row r="121" spans="1:22" ht="18.600000000000001" customHeight="1" x14ac:dyDescent="0.25">
      <c r="A121" s="99" t="s">
        <v>330</v>
      </c>
      <c r="B121" s="99" t="s">
        <v>330</v>
      </c>
      <c r="C121" s="99" t="s">
        <v>330</v>
      </c>
      <c r="E121" s="109"/>
      <c r="F121" s="100" t="s">
        <v>330</v>
      </c>
      <c r="G121" s="100" t="s">
        <v>330</v>
      </c>
      <c r="H121" s="109"/>
      <c r="I121" s="109"/>
      <c r="J121" s="109"/>
      <c r="K121" s="109"/>
      <c r="L121" s="109"/>
      <c r="M121" s="106"/>
      <c r="N121" s="106"/>
      <c r="Q121" s="105"/>
      <c r="R121" s="106"/>
      <c r="T121" s="108"/>
      <c r="U121" s="108"/>
      <c r="V121" s="108"/>
    </row>
    <row r="122" spans="1:22" ht="18.600000000000001" customHeight="1" x14ac:dyDescent="0.25">
      <c r="A122" s="99" t="s">
        <v>330</v>
      </c>
      <c r="B122" s="99" t="s">
        <v>330</v>
      </c>
      <c r="C122" s="99" t="s">
        <v>330</v>
      </c>
      <c r="E122" s="109"/>
      <c r="F122" s="100" t="s">
        <v>330</v>
      </c>
      <c r="G122" s="100" t="s">
        <v>330</v>
      </c>
      <c r="H122" s="109"/>
      <c r="I122" s="109"/>
      <c r="J122" s="109"/>
      <c r="K122" s="109"/>
      <c r="L122" s="109"/>
      <c r="M122" s="106"/>
      <c r="N122" s="106"/>
      <c r="Q122" s="105"/>
      <c r="R122" s="106"/>
      <c r="T122" s="108"/>
      <c r="U122" s="108"/>
      <c r="V122" s="108"/>
    </row>
    <row r="123" spans="1:22" ht="18.600000000000001" customHeight="1" x14ac:dyDescent="0.25">
      <c r="A123" s="99" t="s">
        <v>330</v>
      </c>
      <c r="B123" s="99" t="s">
        <v>330</v>
      </c>
      <c r="C123" s="99" t="s">
        <v>330</v>
      </c>
      <c r="E123" s="109"/>
      <c r="F123" s="100" t="s">
        <v>330</v>
      </c>
      <c r="G123" s="100" t="s">
        <v>330</v>
      </c>
      <c r="H123" s="109"/>
      <c r="I123" s="109"/>
      <c r="J123" s="109"/>
      <c r="K123" s="109"/>
      <c r="L123" s="109"/>
      <c r="M123" s="106"/>
      <c r="N123" s="106"/>
      <c r="Q123" s="105"/>
      <c r="R123" s="106"/>
      <c r="T123" s="108"/>
      <c r="U123" s="108"/>
      <c r="V123" s="108"/>
    </row>
    <row r="124" spans="1:22" ht="18.600000000000001" customHeight="1" x14ac:dyDescent="0.25">
      <c r="A124" s="99" t="s">
        <v>330</v>
      </c>
      <c r="B124" s="99" t="s">
        <v>330</v>
      </c>
      <c r="C124" s="99" t="s">
        <v>330</v>
      </c>
      <c r="E124" s="109"/>
      <c r="F124" s="100" t="s">
        <v>330</v>
      </c>
      <c r="G124" s="100" t="s">
        <v>330</v>
      </c>
      <c r="H124" s="109"/>
      <c r="I124" s="109"/>
      <c r="J124" s="109"/>
      <c r="K124" s="109"/>
      <c r="L124" s="109"/>
      <c r="M124" s="106"/>
      <c r="N124" s="106"/>
      <c r="Q124" s="105"/>
      <c r="R124" s="106"/>
      <c r="T124" s="108"/>
      <c r="U124" s="108"/>
      <c r="V124" s="108"/>
    </row>
    <row r="125" spans="1:22" ht="18.600000000000001" customHeight="1" x14ac:dyDescent="0.25">
      <c r="A125" s="99" t="s">
        <v>330</v>
      </c>
      <c r="B125" s="99" t="s">
        <v>330</v>
      </c>
      <c r="C125" s="99" t="s">
        <v>330</v>
      </c>
      <c r="E125" s="109"/>
      <c r="F125" s="100" t="s">
        <v>330</v>
      </c>
      <c r="G125" s="100" t="s">
        <v>330</v>
      </c>
      <c r="H125" s="109"/>
      <c r="I125" s="109"/>
      <c r="J125" s="109"/>
      <c r="K125" s="109"/>
      <c r="L125" s="109"/>
      <c r="M125" s="106"/>
      <c r="N125" s="106"/>
      <c r="Q125" s="105"/>
      <c r="R125" s="106"/>
      <c r="T125" s="108"/>
      <c r="U125" s="108"/>
      <c r="V125" s="108"/>
    </row>
    <row r="126" spans="1:22" ht="18.600000000000001" customHeight="1" x14ac:dyDescent="0.25">
      <c r="A126" s="99" t="s">
        <v>330</v>
      </c>
      <c r="B126" s="99" t="s">
        <v>330</v>
      </c>
      <c r="C126" s="99" t="s">
        <v>330</v>
      </c>
      <c r="E126" s="109"/>
      <c r="F126" s="100" t="s">
        <v>330</v>
      </c>
      <c r="G126" s="100" t="s">
        <v>330</v>
      </c>
      <c r="H126" s="109"/>
      <c r="I126" s="109"/>
      <c r="J126" s="109"/>
      <c r="K126" s="109"/>
      <c r="L126" s="109"/>
      <c r="M126" s="106"/>
      <c r="N126" s="106"/>
      <c r="Q126" s="105"/>
      <c r="R126" s="106"/>
      <c r="T126" s="108"/>
      <c r="U126" s="108"/>
      <c r="V126" s="108"/>
    </row>
    <row r="127" spans="1:22" ht="18.600000000000001" customHeight="1" x14ac:dyDescent="0.25">
      <c r="A127" s="99" t="s">
        <v>330</v>
      </c>
      <c r="B127" s="99" t="s">
        <v>330</v>
      </c>
      <c r="C127" s="99" t="s">
        <v>330</v>
      </c>
      <c r="E127" s="109"/>
      <c r="F127" s="100" t="s">
        <v>330</v>
      </c>
      <c r="G127" s="100" t="s">
        <v>330</v>
      </c>
      <c r="H127" s="109"/>
      <c r="I127" s="109"/>
      <c r="J127" s="109"/>
      <c r="K127" s="109"/>
      <c r="L127" s="109"/>
      <c r="M127" s="106"/>
      <c r="N127" s="106"/>
      <c r="Q127" s="105"/>
      <c r="R127" s="106"/>
      <c r="T127" s="108"/>
      <c r="U127" s="108"/>
      <c r="V127" s="108"/>
    </row>
    <row r="128" spans="1:22" ht="18.600000000000001" customHeight="1" x14ac:dyDescent="0.25">
      <c r="A128" s="99" t="s">
        <v>330</v>
      </c>
      <c r="B128" s="99" t="s">
        <v>330</v>
      </c>
      <c r="C128" s="99" t="s">
        <v>330</v>
      </c>
      <c r="E128" s="109"/>
      <c r="F128" s="100" t="s">
        <v>330</v>
      </c>
      <c r="G128" s="100" t="s">
        <v>330</v>
      </c>
      <c r="H128" s="109"/>
      <c r="I128" s="109"/>
      <c r="J128" s="109"/>
      <c r="K128" s="109"/>
      <c r="L128" s="109"/>
      <c r="M128" s="106"/>
      <c r="N128" s="106"/>
      <c r="Q128" s="105"/>
      <c r="R128" s="106"/>
      <c r="T128" s="108"/>
      <c r="U128" s="108"/>
      <c r="V128" s="108"/>
    </row>
    <row r="129" spans="1:22" ht="18.600000000000001" customHeight="1" x14ac:dyDescent="0.25">
      <c r="A129" s="99" t="s">
        <v>330</v>
      </c>
      <c r="B129" s="99" t="s">
        <v>330</v>
      </c>
      <c r="C129" s="99" t="s">
        <v>330</v>
      </c>
      <c r="E129" s="109"/>
      <c r="F129" s="100" t="s">
        <v>330</v>
      </c>
      <c r="G129" s="100" t="s">
        <v>330</v>
      </c>
      <c r="H129" s="109"/>
      <c r="I129" s="109"/>
      <c r="J129" s="109"/>
      <c r="K129" s="109"/>
      <c r="L129" s="109"/>
      <c r="M129" s="106"/>
      <c r="N129" s="106"/>
      <c r="Q129" s="105"/>
      <c r="R129" s="106"/>
      <c r="T129" s="108"/>
      <c r="U129" s="108"/>
      <c r="V129" s="108"/>
    </row>
    <row r="130" spans="1:22" ht="18.600000000000001" customHeight="1" x14ac:dyDescent="0.25">
      <c r="A130" s="99" t="s">
        <v>330</v>
      </c>
      <c r="B130" s="99" t="s">
        <v>330</v>
      </c>
      <c r="C130" s="99" t="s">
        <v>330</v>
      </c>
      <c r="E130" s="109"/>
      <c r="F130" s="100" t="s">
        <v>330</v>
      </c>
      <c r="G130" s="100" t="s">
        <v>330</v>
      </c>
      <c r="H130" s="109"/>
      <c r="I130" s="109"/>
      <c r="J130" s="109"/>
      <c r="K130" s="109"/>
      <c r="L130" s="109"/>
      <c r="M130" s="106"/>
      <c r="N130" s="106"/>
      <c r="Q130" s="105"/>
      <c r="R130" s="106"/>
      <c r="T130" s="108"/>
      <c r="U130" s="108"/>
      <c r="V130" s="108"/>
    </row>
    <row r="131" spans="1:22" ht="18.600000000000001" customHeight="1" x14ac:dyDescent="0.25">
      <c r="A131" s="99" t="s">
        <v>330</v>
      </c>
      <c r="B131" s="99" t="s">
        <v>330</v>
      </c>
      <c r="C131" s="99" t="s">
        <v>330</v>
      </c>
      <c r="E131" s="109"/>
      <c r="F131" s="100" t="s">
        <v>330</v>
      </c>
      <c r="G131" s="100" t="s">
        <v>330</v>
      </c>
      <c r="H131" s="109"/>
      <c r="I131" s="109"/>
      <c r="J131" s="109"/>
      <c r="K131" s="109"/>
      <c r="L131" s="109"/>
      <c r="M131" s="106"/>
      <c r="N131" s="106"/>
      <c r="Q131" s="105"/>
      <c r="R131" s="106"/>
      <c r="T131" s="108"/>
      <c r="U131" s="108"/>
      <c r="V131" s="108"/>
    </row>
    <row r="132" spans="1:22" ht="18.600000000000001" customHeight="1" x14ac:dyDescent="0.25">
      <c r="A132" s="99" t="s">
        <v>330</v>
      </c>
      <c r="B132" s="99" t="s">
        <v>330</v>
      </c>
      <c r="C132" s="99" t="s">
        <v>330</v>
      </c>
      <c r="E132" s="109"/>
      <c r="F132" s="100" t="s">
        <v>330</v>
      </c>
      <c r="G132" s="100" t="s">
        <v>330</v>
      </c>
      <c r="H132" s="109"/>
      <c r="I132" s="109"/>
      <c r="J132" s="109"/>
      <c r="K132" s="109"/>
      <c r="L132" s="109"/>
      <c r="M132" s="106"/>
      <c r="N132" s="106"/>
      <c r="Q132" s="105"/>
      <c r="R132" s="106"/>
      <c r="T132" s="108"/>
      <c r="U132" s="108"/>
      <c r="V132" s="108"/>
    </row>
    <row r="133" spans="1:22" ht="18.600000000000001" customHeight="1" x14ac:dyDescent="0.25">
      <c r="A133" s="99" t="s">
        <v>330</v>
      </c>
      <c r="B133" s="99" t="s">
        <v>330</v>
      </c>
      <c r="C133" s="99" t="s">
        <v>330</v>
      </c>
      <c r="E133" s="109"/>
      <c r="F133" s="100" t="s">
        <v>330</v>
      </c>
      <c r="G133" s="100" t="s">
        <v>330</v>
      </c>
      <c r="H133" s="109"/>
      <c r="I133" s="109"/>
      <c r="J133" s="109"/>
      <c r="K133" s="109"/>
      <c r="L133" s="109"/>
      <c r="M133" s="106"/>
      <c r="N133" s="106"/>
      <c r="Q133" s="105"/>
      <c r="R133" s="106"/>
      <c r="T133" s="108"/>
      <c r="U133" s="108"/>
      <c r="V133" s="108"/>
    </row>
    <row r="134" spans="1:22" ht="18.600000000000001" customHeight="1" x14ac:dyDescent="0.25">
      <c r="A134" s="99" t="s">
        <v>330</v>
      </c>
      <c r="B134" s="99" t="s">
        <v>330</v>
      </c>
      <c r="C134" s="99" t="s">
        <v>330</v>
      </c>
      <c r="E134" s="109"/>
      <c r="F134" s="100" t="s">
        <v>330</v>
      </c>
      <c r="G134" s="100" t="s">
        <v>330</v>
      </c>
      <c r="H134" s="109"/>
      <c r="I134" s="109"/>
      <c r="J134" s="109"/>
      <c r="K134" s="109"/>
      <c r="L134" s="109"/>
      <c r="M134" s="106"/>
      <c r="N134" s="106"/>
      <c r="Q134" s="105"/>
      <c r="R134" s="106"/>
      <c r="T134" s="108"/>
      <c r="U134" s="108"/>
      <c r="V134" s="108"/>
    </row>
    <row r="135" spans="1:22" ht="18.600000000000001" customHeight="1" x14ac:dyDescent="0.25">
      <c r="A135" s="99" t="s">
        <v>330</v>
      </c>
      <c r="B135" s="99" t="s">
        <v>330</v>
      </c>
      <c r="C135" s="99" t="s">
        <v>330</v>
      </c>
      <c r="E135" s="109"/>
      <c r="F135" s="100" t="s">
        <v>330</v>
      </c>
      <c r="G135" s="100" t="s">
        <v>330</v>
      </c>
      <c r="H135" s="109"/>
      <c r="I135" s="109"/>
      <c r="J135" s="109"/>
      <c r="K135" s="109"/>
      <c r="L135" s="109"/>
      <c r="M135" s="106"/>
      <c r="N135" s="106"/>
      <c r="Q135" s="105"/>
      <c r="R135" s="106"/>
      <c r="T135" s="108"/>
      <c r="U135" s="108"/>
      <c r="V135" s="108"/>
    </row>
    <row r="136" spans="1:22" ht="18.600000000000001" customHeight="1" x14ac:dyDescent="0.25">
      <c r="A136" s="99" t="s">
        <v>330</v>
      </c>
      <c r="B136" s="99" t="s">
        <v>330</v>
      </c>
      <c r="C136" s="99" t="s">
        <v>330</v>
      </c>
      <c r="E136" s="109"/>
      <c r="F136" s="100" t="s">
        <v>330</v>
      </c>
      <c r="G136" s="100" t="s">
        <v>330</v>
      </c>
      <c r="H136" s="109"/>
      <c r="I136" s="109"/>
      <c r="J136" s="109"/>
      <c r="K136" s="109"/>
      <c r="L136" s="109"/>
      <c r="M136" s="106"/>
      <c r="N136" s="106"/>
      <c r="Q136" s="105"/>
      <c r="R136" s="106"/>
      <c r="T136" s="108"/>
      <c r="U136" s="108"/>
      <c r="V136" s="108"/>
    </row>
    <row r="137" spans="1:22" ht="18.600000000000001" customHeight="1" x14ac:dyDescent="0.25">
      <c r="A137" s="99" t="s">
        <v>330</v>
      </c>
      <c r="B137" s="99" t="s">
        <v>330</v>
      </c>
      <c r="C137" s="99" t="s">
        <v>330</v>
      </c>
      <c r="E137" s="109"/>
      <c r="F137" s="100" t="s">
        <v>330</v>
      </c>
      <c r="G137" s="100" t="s">
        <v>330</v>
      </c>
      <c r="H137" s="109"/>
      <c r="I137" s="109"/>
      <c r="J137" s="109"/>
      <c r="K137" s="109"/>
      <c r="L137" s="109"/>
      <c r="M137" s="106"/>
      <c r="N137" s="106"/>
      <c r="Q137" s="105"/>
      <c r="R137" s="106"/>
      <c r="T137" s="108"/>
      <c r="U137" s="108"/>
      <c r="V137" s="108"/>
    </row>
    <row r="138" spans="1:22" ht="18.600000000000001" customHeight="1" x14ac:dyDescent="0.25">
      <c r="A138" s="99" t="s">
        <v>330</v>
      </c>
      <c r="B138" s="99" t="s">
        <v>330</v>
      </c>
      <c r="C138" s="99" t="s">
        <v>330</v>
      </c>
      <c r="E138" s="109"/>
      <c r="F138" s="100" t="s">
        <v>330</v>
      </c>
      <c r="G138" s="100" t="s">
        <v>330</v>
      </c>
      <c r="H138" s="109"/>
      <c r="I138" s="109"/>
      <c r="J138" s="109"/>
      <c r="K138" s="109"/>
      <c r="L138" s="109"/>
      <c r="M138" s="106"/>
      <c r="N138" s="106"/>
      <c r="Q138" s="105"/>
      <c r="R138" s="106"/>
      <c r="T138" s="108"/>
      <c r="U138" s="108"/>
      <c r="V138" s="108"/>
    </row>
    <row r="139" spans="1:22" ht="18.600000000000001" customHeight="1" x14ac:dyDescent="0.25">
      <c r="A139" s="99" t="s">
        <v>330</v>
      </c>
      <c r="B139" s="99" t="s">
        <v>330</v>
      </c>
      <c r="C139" s="99" t="s">
        <v>330</v>
      </c>
      <c r="E139" s="109"/>
      <c r="F139" s="100" t="s">
        <v>330</v>
      </c>
      <c r="G139" s="100" t="s">
        <v>330</v>
      </c>
      <c r="H139" s="109"/>
      <c r="I139" s="109"/>
      <c r="J139" s="109"/>
      <c r="K139" s="109"/>
      <c r="L139" s="109"/>
      <c r="M139" s="106"/>
      <c r="N139" s="106"/>
      <c r="Q139" s="105"/>
      <c r="R139" s="106"/>
      <c r="T139" s="108"/>
      <c r="U139" s="108"/>
      <c r="V139" s="108"/>
    </row>
    <row r="140" spans="1:22" ht="18.600000000000001" customHeight="1" x14ac:dyDescent="0.25">
      <c r="A140" s="99" t="s">
        <v>330</v>
      </c>
      <c r="B140" s="99" t="s">
        <v>330</v>
      </c>
      <c r="C140" s="99" t="s">
        <v>330</v>
      </c>
      <c r="E140" s="109"/>
      <c r="F140" s="100" t="s">
        <v>330</v>
      </c>
      <c r="G140" s="100" t="s">
        <v>330</v>
      </c>
      <c r="H140" s="109"/>
      <c r="I140" s="109"/>
      <c r="J140" s="109"/>
      <c r="K140" s="109"/>
      <c r="L140" s="109"/>
      <c r="M140" s="106"/>
      <c r="N140" s="106"/>
      <c r="Q140" s="105"/>
      <c r="R140" s="106"/>
      <c r="T140" s="108"/>
      <c r="U140" s="108"/>
      <c r="V140" s="108"/>
    </row>
    <row r="141" spans="1:22" ht="18.600000000000001" customHeight="1" x14ac:dyDescent="0.25">
      <c r="A141" s="99" t="s">
        <v>330</v>
      </c>
      <c r="B141" s="99" t="s">
        <v>330</v>
      </c>
      <c r="C141" s="99" t="s">
        <v>330</v>
      </c>
      <c r="E141" s="109"/>
      <c r="F141" s="100" t="s">
        <v>330</v>
      </c>
      <c r="G141" s="100" t="s">
        <v>330</v>
      </c>
      <c r="H141" s="109"/>
      <c r="I141" s="109"/>
      <c r="J141" s="109"/>
      <c r="K141" s="109"/>
      <c r="L141" s="109"/>
      <c r="M141" s="106"/>
      <c r="N141" s="106"/>
      <c r="Q141" s="105"/>
      <c r="R141" s="106"/>
      <c r="T141" s="108"/>
      <c r="U141" s="108"/>
      <c r="V141" s="108"/>
    </row>
    <row r="142" spans="1:22" ht="18.600000000000001" customHeight="1" x14ac:dyDescent="0.25">
      <c r="A142" s="99" t="s">
        <v>330</v>
      </c>
      <c r="B142" s="99" t="s">
        <v>330</v>
      </c>
      <c r="C142" s="99" t="s">
        <v>330</v>
      </c>
      <c r="E142" s="109"/>
      <c r="F142" s="100" t="s">
        <v>330</v>
      </c>
      <c r="G142" s="100" t="s">
        <v>330</v>
      </c>
      <c r="H142" s="109"/>
      <c r="I142" s="109"/>
      <c r="J142" s="109"/>
      <c r="K142" s="109"/>
      <c r="L142" s="109"/>
      <c r="M142" s="106"/>
      <c r="N142" s="106"/>
      <c r="Q142" s="105"/>
      <c r="R142" s="106"/>
      <c r="T142" s="108"/>
      <c r="U142" s="108"/>
      <c r="V142" s="108"/>
    </row>
    <row r="143" spans="1:22" ht="18.600000000000001" customHeight="1" x14ac:dyDescent="0.25">
      <c r="A143" s="99" t="s">
        <v>330</v>
      </c>
      <c r="B143" s="99" t="s">
        <v>330</v>
      </c>
      <c r="C143" s="99" t="s">
        <v>330</v>
      </c>
      <c r="E143" s="109"/>
      <c r="F143" s="100" t="s">
        <v>330</v>
      </c>
      <c r="G143" s="100" t="s">
        <v>330</v>
      </c>
      <c r="H143" s="109"/>
      <c r="I143" s="109"/>
      <c r="J143" s="109"/>
      <c r="K143" s="109"/>
      <c r="L143" s="109"/>
      <c r="M143" s="106"/>
      <c r="N143" s="106"/>
      <c r="Q143" s="105"/>
      <c r="R143" s="106"/>
      <c r="T143" s="108"/>
      <c r="U143" s="108"/>
      <c r="V143" s="108"/>
    </row>
    <row r="144" spans="1:22" ht="18.600000000000001" customHeight="1" x14ac:dyDescent="0.25">
      <c r="A144" s="99" t="s">
        <v>330</v>
      </c>
      <c r="B144" s="99" t="s">
        <v>330</v>
      </c>
      <c r="C144" s="99" t="s">
        <v>330</v>
      </c>
      <c r="E144" s="109"/>
      <c r="F144" s="100" t="s">
        <v>330</v>
      </c>
      <c r="G144" s="100" t="s">
        <v>330</v>
      </c>
      <c r="H144" s="109"/>
      <c r="I144" s="109"/>
      <c r="J144" s="109"/>
      <c r="K144" s="109"/>
      <c r="L144" s="109"/>
      <c r="M144" s="106"/>
      <c r="N144" s="106"/>
      <c r="Q144" s="105"/>
      <c r="R144" s="106"/>
      <c r="T144" s="108"/>
      <c r="U144" s="108"/>
      <c r="V144" s="108"/>
    </row>
    <row r="145" spans="1:22" ht="18.600000000000001" customHeight="1" x14ac:dyDescent="0.25">
      <c r="A145" s="99" t="s">
        <v>330</v>
      </c>
      <c r="B145" s="99" t="s">
        <v>330</v>
      </c>
      <c r="C145" s="99" t="s">
        <v>330</v>
      </c>
      <c r="E145" s="109"/>
      <c r="F145" s="100" t="s">
        <v>330</v>
      </c>
      <c r="G145" s="100" t="s">
        <v>330</v>
      </c>
      <c r="H145" s="109"/>
      <c r="I145" s="109"/>
      <c r="J145" s="109"/>
      <c r="K145" s="109"/>
      <c r="L145" s="109"/>
      <c r="M145" s="106"/>
      <c r="N145" s="106"/>
      <c r="Q145" s="105"/>
      <c r="R145" s="106"/>
      <c r="T145" s="108"/>
      <c r="U145" s="108"/>
      <c r="V145" s="108"/>
    </row>
    <row r="146" spans="1:22" ht="18.600000000000001" customHeight="1" x14ac:dyDescent="0.25">
      <c r="A146" s="99" t="s">
        <v>330</v>
      </c>
      <c r="B146" s="99" t="s">
        <v>330</v>
      </c>
      <c r="C146" s="99" t="s">
        <v>330</v>
      </c>
      <c r="E146" s="109"/>
      <c r="F146" s="100" t="s">
        <v>330</v>
      </c>
      <c r="G146" s="100" t="s">
        <v>330</v>
      </c>
      <c r="H146" s="109"/>
      <c r="I146" s="109"/>
      <c r="J146" s="109"/>
      <c r="K146" s="109"/>
      <c r="L146" s="109"/>
      <c r="M146" s="106"/>
      <c r="N146" s="106"/>
      <c r="Q146" s="105"/>
      <c r="R146" s="106"/>
      <c r="T146" s="108"/>
      <c r="U146" s="108"/>
      <c r="V146" s="108"/>
    </row>
    <row r="147" spans="1:22" ht="18.600000000000001" customHeight="1" x14ac:dyDescent="0.25">
      <c r="A147" s="99" t="s">
        <v>330</v>
      </c>
      <c r="B147" s="99" t="s">
        <v>330</v>
      </c>
      <c r="C147" s="99" t="s">
        <v>330</v>
      </c>
      <c r="E147" s="109"/>
      <c r="F147" s="100" t="s">
        <v>330</v>
      </c>
      <c r="G147" s="100" t="s">
        <v>330</v>
      </c>
      <c r="H147" s="109"/>
      <c r="I147" s="109"/>
      <c r="J147" s="109"/>
      <c r="K147" s="109"/>
      <c r="L147" s="109"/>
      <c r="M147" s="106"/>
      <c r="N147" s="106"/>
      <c r="Q147" s="105"/>
      <c r="R147" s="106"/>
      <c r="T147" s="108"/>
      <c r="U147" s="108"/>
      <c r="V147" s="108"/>
    </row>
    <row r="148" spans="1:22" ht="18.600000000000001" customHeight="1" x14ac:dyDescent="0.25">
      <c r="A148" s="99" t="s">
        <v>330</v>
      </c>
      <c r="B148" s="99" t="s">
        <v>330</v>
      </c>
      <c r="C148" s="99" t="s">
        <v>330</v>
      </c>
      <c r="E148" s="109"/>
      <c r="F148" s="100" t="s">
        <v>330</v>
      </c>
      <c r="G148" s="100" t="s">
        <v>330</v>
      </c>
      <c r="H148" s="109"/>
      <c r="I148" s="109"/>
      <c r="J148" s="109"/>
      <c r="K148" s="109"/>
      <c r="L148" s="109"/>
      <c r="M148" s="106"/>
      <c r="N148" s="106"/>
      <c r="Q148" s="105"/>
      <c r="R148" s="106"/>
      <c r="T148" s="108"/>
      <c r="U148" s="108"/>
      <c r="V148" s="108"/>
    </row>
    <row r="149" spans="1:22" ht="18.600000000000001" customHeight="1" x14ac:dyDescent="0.25">
      <c r="A149" s="99" t="s">
        <v>330</v>
      </c>
      <c r="B149" s="99" t="s">
        <v>330</v>
      </c>
      <c r="C149" s="99" t="s">
        <v>330</v>
      </c>
      <c r="E149" s="109"/>
      <c r="F149" s="100" t="s">
        <v>330</v>
      </c>
      <c r="G149" s="100" t="s">
        <v>330</v>
      </c>
      <c r="H149" s="109"/>
      <c r="I149" s="109"/>
      <c r="J149" s="109"/>
      <c r="K149" s="109"/>
      <c r="L149" s="109"/>
      <c r="M149" s="106"/>
      <c r="N149" s="106"/>
      <c r="Q149" s="105"/>
      <c r="R149" s="106"/>
      <c r="T149" s="108"/>
      <c r="U149" s="108"/>
      <c r="V149" s="108"/>
    </row>
    <row r="150" spans="1:22" ht="18.600000000000001" customHeight="1" x14ac:dyDescent="0.25">
      <c r="A150" s="99" t="s">
        <v>330</v>
      </c>
      <c r="B150" s="99" t="s">
        <v>330</v>
      </c>
      <c r="C150" s="99" t="s">
        <v>330</v>
      </c>
      <c r="E150" s="109"/>
      <c r="F150" s="100" t="s">
        <v>330</v>
      </c>
      <c r="G150" s="100" t="s">
        <v>330</v>
      </c>
      <c r="H150" s="109"/>
      <c r="I150" s="109"/>
      <c r="J150" s="109"/>
      <c r="K150" s="109"/>
      <c r="L150" s="109"/>
      <c r="M150" s="106"/>
      <c r="N150" s="106"/>
      <c r="Q150" s="105"/>
      <c r="R150" s="106"/>
      <c r="T150" s="108"/>
      <c r="U150" s="108"/>
      <c r="V150" s="108"/>
    </row>
    <row r="151" spans="1:22" ht="18.600000000000001" customHeight="1" x14ac:dyDescent="0.25">
      <c r="A151" s="99" t="s">
        <v>330</v>
      </c>
      <c r="B151" s="99" t="s">
        <v>330</v>
      </c>
      <c r="C151" s="99" t="s">
        <v>330</v>
      </c>
      <c r="E151" s="109"/>
      <c r="F151" s="100" t="s">
        <v>330</v>
      </c>
      <c r="G151" s="100" t="s">
        <v>330</v>
      </c>
      <c r="H151" s="109"/>
      <c r="I151" s="109"/>
      <c r="J151" s="109"/>
      <c r="K151" s="109"/>
      <c r="L151" s="109"/>
      <c r="M151" s="106"/>
      <c r="N151" s="106"/>
      <c r="Q151" s="105"/>
      <c r="R151" s="106"/>
      <c r="T151" s="108"/>
      <c r="U151" s="108"/>
      <c r="V151" s="108"/>
    </row>
    <row r="152" spans="1:22" ht="18.600000000000001" customHeight="1" x14ac:dyDescent="0.25">
      <c r="A152" s="99" t="s">
        <v>330</v>
      </c>
      <c r="B152" s="99" t="s">
        <v>330</v>
      </c>
      <c r="C152" s="99" t="s">
        <v>330</v>
      </c>
      <c r="E152" s="109"/>
      <c r="F152" s="100" t="s">
        <v>330</v>
      </c>
      <c r="G152" s="100" t="s">
        <v>330</v>
      </c>
      <c r="H152" s="109"/>
      <c r="I152" s="109"/>
      <c r="J152" s="109"/>
      <c r="K152" s="109"/>
      <c r="L152" s="109"/>
      <c r="M152" s="106"/>
      <c r="N152" s="106"/>
      <c r="Q152" s="105"/>
      <c r="R152" s="106"/>
      <c r="T152" s="108"/>
      <c r="U152" s="108"/>
      <c r="V152" s="108"/>
    </row>
    <row r="153" spans="1:22" ht="18.600000000000001" customHeight="1" x14ac:dyDescent="0.25">
      <c r="A153" s="99" t="s">
        <v>330</v>
      </c>
      <c r="B153" s="99" t="s">
        <v>330</v>
      </c>
      <c r="C153" s="99" t="s">
        <v>330</v>
      </c>
      <c r="E153" s="109"/>
      <c r="F153" s="100" t="s">
        <v>330</v>
      </c>
      <c r="G153" s="100" t="s">
        <v>330</v>
      </c>
      <c r="H153" s="109"/>
      <c r="I153" s="109"/>
      <c r="J153" s="109"/>
      <c r="K153" s="109"/>
      <c r="L153" s="109"/>
      <c r="M153" s="106"/>
      <c r="N153" s="106"/>
      <c r="Q153" s="105"/>
      <c r="R153" s="106"/>
      <c r="T153" s="108"/>
      <c r="U153" s="108"/>
      <c r="V153" s="108"/>
    </row>
    <row r="154" spans="1:22" ht="18.600000000000001" customHeight="1" x14ac:dyDescent="0.25">
      <c r="A154" s="99" t="s">
        <v>330</v>
      </c>
      <c r="B154" s="99" t="s">
        <v>330</v>
      </c>
      <c r="C154" s="99" t="s">
        <v>330</v>
      </c>
      <c r="E154" s="109"/>
      <c r="F154" s="100" t="s">
        <v>330</v>
      </c>
      <c r="G154" s="100" t="s">
        <v>330</v>
      </c>
      <c r="H154" s="109"/>
      <c r="I154" s="109"/>
      <c r="J154" s="109"/>
      <c r="K154" s="109"/>
      <c r="L154" s="109"/>
      <c r="M154" s="106"/>
      <c r="N154" s="106"/>
      <c r="Q154" s="105"/>
      <c r="R154" s="106"/>
      <c r="T154" s="108"/>
      <c r="U154" s="108"/>
      <c r="V154" s="108"/>
    </row>
    <row r="155" spans="1:22" ht="18.600000000000001" customHeight="1" x14ac:dyDescent="0.25">
      <c r="A155" s="99" t="s">
        <v>330</v>
      </c>
      <c r="B155" s="99" t="s">
        <v>330</v>
      </c>
      <c r="C155" s="99" t="s">
        <v>330</v>
      </c>
      <c r="E155" s="109"/>
      <c r="F155" s="100" t="s">
        <v>330</v>
      </c>
      <c r="G155" s="100" t="s">
        <v>330</v>
      </c>
      <c r="H155" s="109"/>
      <c r="I155" s="109"/>
      <c r="J155" s="109"/>
      <c r="K155" s="109"/>
      <c r="L155" s="109"/>
      <c r="M155" s="106"/>
      <c r="N155" s="106"/>
      <c r="Q155" s="105"/>
      <c r="R155" s="106"/>
      <c r="T155" s="108"/>
      <c r="U155" s="108"/>
      <c r="V155" s="108"/>
    </row>
    <row r="156" spans="1:22" ht="18.600000000000001" customHeight="1" x14ac:dyDescent="0.25">
      <c r="A156" s="99" t="s">
        <v>330</v>
      </c>
      <c r="B156" s="99" t="s">
        <v>330</v>
      </c>
      <c r="C156" s="99" t="s">
        <v>330</v>
      </c>
      <c r="E156" s="109"/>
      <c r="F156" s="100" t="s">
        <v>330</v>
      </c>
      <c r="G156" s="100" t="s">
        <v>330</v>
      </c>
      <c r="H156" s="109"/>
      <c r="I156" s="109"/>
      <c r="J156" s="109"/>
      <c r="K156" s="109"/>
      <c r="L156" s="109"/>
      <c r="M156" s="106"/>
      <c r="N156" s="106"/>
      <c r="Q156" s="105"/>
      <c r="R156" s="106"/>
      <c r="T156" s="108"/>
      <c r="U156" s="108"/>
      <c r="V156" s="108"/>
    </row>
    <row r="157" spans="1:22" ht="18.600000000000001" customHeight="1" x14ac:dyDescent="0.25">
      <c r="A157" s="99" t="s">
        <v>330</v>
      </c>
      <c r="B157" s="99" t="s">
        <v>330</v>
      </c>
      <c r="C157" s="99" t="s">
        <v>330</v>
      </c>
      <c r="E157" s="109"/>
      <c r="F157" s="100" t="s">
        <v>330</v>
      </c>
      <c r="G157" s="100" t="s">
        <v>330</v>
      </c>
      <c r="H157" s="109"/>
      <c r="I157" s="109"/>
      <c r="J157" s="109"/>
      <c r="K157" s="109"/>
      <c r="L157" s="109"/>
      <c r="M157" s="106"/>
      <c r="N157" s="106"/>
      <c r="Q157" s="105"/>
      <c r="R157" s="106"/>
      <c r="T157" s="108"/>
      <c r="U157" s="108"/>
      <c r="V157" s="108"/>
    </row>
    <row r="158" spans="1:22" ht="18.600000000000001" customHeight="1" x14ac:dyDescent="0.25">
      <c r="A158" s="99" t="s">
        <v>330</v>
      </c>
      <c r="B158" s="99" t="s">
        <v>330</v>
      </c>
      <c r="C158" s="99" t="s">
        <v>330</v>
      </c>
      <c r="E158" s="109"/>
      <c r="F158" s="100" t="s">
        <v>330</v>
      </c>
      <c r="G158" s="100" t="s">
        <v>330</v>
      </c>
      <c r="H158" s="109"/>
      <c r="I158" s="109"/>
      <c r="J158" s="109"/>
      <c r="K158" s="109"/>
      <c r="L158" s="109"/>
      <c r="M158" s="106"/>
      <c r="N158" s="106"/>
      <c r="Q158" s="105"/>
      <c r="R158" s="106"/>
      <c r="T158" s="108"/>
      <c r="U158" s="108"/>
      <c r="V158" s="108"/>
    </row>
    <row r="159" spans="1:22" ht="18.600000000000001" customHeight="1" x14ac:dyDescent="0.25">
      <c r="A159" s="99" t="s">
        <v>330</v>
      </c>
      <c r="B159" s="99" t="s">
        <v>330</v>
      </c>
      <c r="C159" s="99" t="s">
        <v>330</v>
      </c>
      <c r="E159" s="109"/>
      <c r="F159" s="100" t="s">
        <v>330</v>
      </c>
      <c r="G159" s="100" t="s">
        <v>330</v>
      </c>
      <c r="H159" s="109"/>
      <c r="I159" s="109"/>
      <c r="J159" s="109"/>
      <c r="K159" s="109"/>
      <c r="L159" s="109"/>
      <c r="M159" s="106"/>
      <c r="N159" s="106"/>
      <c r="Q159" s="105"/>
      <c r="R159" s="106"/>
      <c r="T159" s="108"/>
      <c r="U159" s="108"/>
      <c r="V159" s="108"/>
    </row>
    <row r="160" spans="1:22" ht="18.600000000000001" customHeight="1" x14ac:dyDescent="0.25">
      <c r="A160" s="99" t="s">
        <v>330</v>
      </c>
      <c r="B160" s="99" t="s">
        <v>330</v>
      </c>
      <c r="C160" s="99" t="s">
        <v>330</v>
      </c>
      <c r="E160" s="109"/>
      <c r="F160" s="100" t="s">
        <v>330</v>
      </c>
      <c r="G160" s="100" t="s">
        <v>330</v>
      </c>
      <c r="H160" s="109"/>
      <c r="I160" s="109"/>
      <c r="J160" s="109"/>
      <c r="K160" s="109"/>
      <c r="L160" s="109"/>
      <c r="M160" s="106"/>
      <c r="N160" s="106"/>
      <c r="Q160" s="105"/>
      <c r="R160" s="106"/>
      <c r="T160" s="108"/>
      <c r="U160" s="108"/>
      <c r="V160" s="108"/>
    </row>
    <row r="161" spans="1:22" ht="18.600000000000001" customHeight="1" x14ac:dyDescent="0.25">
      <c r="A161" s="99" t="s">
        <v>330</v>
      </c>
      <c r="B161" s="99" t="s">
        <v>330</v>
      </c>
      <c r="C161" s="99" t="s">
        <v>330</v>
      </c>
      <c r="E161" s="109"/>
      <c r="F161" s="100" t="s">
        <v>330</v>
      </c>
      <c r="G161" s="100" t="s">
        <v>330</v>
      </c>
      <c r="H161" s="109"/>
      <c r="I161" s="109"/>
      <c r="J161" s="109"/>
      <c r="K161" s="109"/>
      <c r="L161" s="109"/>
      <c r="M161" s="106"/>
      <c r="N161" s="106"/>
      <c r="Q161" s="105"/>
      <c r="R161" s="106"/>
      <c r="T161" s="108"/>
      <c r="U161" s="108"/>
      <c r="V161" s="108"/>
    </row>
    <row r="162" spans="1:22" ht="18.600000000000001" customHeight="1" x14ac:dyDescent="0.25">
      <c r="A162" s="99" t="s">
        <v>330</v>
      </c>
      <c r="B162" s="99" t="s">
        <v>330</v>
      </c>
      <c r="C162" s="99" t="s">
        <v>330</v>
      </c>
      <c r="E162" s="109"/>
      <c r="F162" s="100" t="s">
        <v>330</v>
      </c>
      <c r="G162" s="100" t="s">
        <v>330</v>
      </c>
      <c r="H162" s="109"/>
      <c r="I162" s="109"/>
      <c r="J162" s="109"/>
      <c r="K162" s="109"/>
      <c r="L162" s="109"/>
      <c r="M162" s="106"/>
      <c r="N162" s="106"/>
      <c r="Q162" s="105"/>
      <c r="R162" s="106"/>
      <c r="T162" s="108"/>
      <c r="U162" s="108"/>
      <c r="V162" s="108"/>
    </row>
    <row r="163" spans="1:22" ht="18.600000000000001" customHeight="1" x14ac:dyDescent="0.25">
      <c r="A163" s="99" t="s">
        <v>330</v>
      </c>
      <c r="B163" s="99" t="s">
        <v>330</v>
      </c>
      <c r="C163" s="99" t="s">
        <v>330</v>
      </c>
      <c r="E163" s="109"/>
      <c r="F163" s="100" t="s">
        <v>330</v>
      </c>
      <c r="G163" s="100" t="s">
        <v>330</v>
      </c>
      <c r="H163" s="109"/>
      <c r="I163" s="109"/>
      <c r="J163" s="109"/>
      <c r="K163" s="109"/>
      <c r="L163" s="109"/>
      <c r="M163" s="106"/>
      <c r="N163" s="106"/>
      <c r="Q163" s="105"/>
      <c r="R163" s="106"/>
      <c r="T163" s="108"/>
      <c r="U163" s="108"/>
      <c r="V163" s="108"/>
    </row>
    <row r="164" spans="1:22" ht="18.600000000000001" customHeight="1" x14ac:dyDescent="0.25">
      <c r="A164" s="99" t="s">
        <v>330</v>
      </c>
      <c r="B164" s="99" t="s">
        <v>330</v>
      </c>
      <c r="C164" s="99" t="s">
        <v>330</v>
      </c>
      <c r="E164" s="109"/>
      <c r="F164" s="100" t="s">
        <v>330</v>
      </c>
      <c r="G164" s="100" t="s">
        <v>330</v>
      </c>
      <c r="H164" s="109"/>
      <c r="I164" s="109"/>
      <c r="J164" s="109"/>
      <c r="K164" s="109"/>
      <c r="L164" s="109"/>
      <c r="M164" s="106"/>
      <c r="N164" s="106"/>
      <c r="Q164" s="105"/>
      <c r="R164" s="106"/>
      <c r="T164" s="108"/>
      <c r="U164" s="108"/>
      <c r="V164" s="108"/>
    </row>
    <row r="165" spans="1:22" ht="18.600000000000001" customHeight="1" x14ac:dyDescent="0.25">
      <c r="A165" s="99" t="s">
        <v>330</v>
      </c>
      <c r="B165" s="99" t="s">
        <v>330</v>
      </c>
      <c r="C165" s="99" t="s">
        <v>330</v>
      </c>
      <c r="E165" s="109"/>
      <c r="F165" s="100" t="s">
        <v>330</v>
      </c>
      <c r="G165" s="100" t="s">
        <v>330</v>
      </c>
      <c r="H165" s="109"/>
      <c r="I165" s="109"/>
      <c r="J165" s="109"/>
      <c r="K165" s="109"/>
      <c r="L165" s="109"/>
      <c r="M165" s="106"/>
      <c r="N165" s="106"/>
      <c r="Q165" s="105"/>
      <c r="R165" s="106"/>
      <c r="T165" s="108"/>
      <c r="U165" s="108"/>
      <c r="V165" s="108"/>
    </row>
    <row r="166" spans="1:22" ht="18.600000000000001" customHeight="1" x14ac:dyDescent="0.25">
      <c r="A166" s="99" t="s">
        <v>330</v>
      </c>
      <c r="B166" s="99" t="s">
        <v>330</v>
      </c>
      <c r="C166" s="99" t="s">
        <v>330</v>
      </c>
      <c r="E166" s="109"/>
      <c r="F166" s="100" t="s">
        <v>330</v>
      </c>
      <c r="G166" s="100" t="s">
        <v>330</v>
      </c>
      <c r="H166" s="109"/>
      <c r="I166" s="109"/>
      <c r="J166" s="109"/>
      <c r="K166" s="109"/>
      <c r="L166" s="109"/>
      <c r="M166" s="106"/>
      <c r="N166" s="106"/>
      <c r="Q166" s="105"/>
      <c r="R166" s="106"/>
      <c r="T166" s="108"/>
      <c r="U166" s="108"/>
      <c r="V166" s="108"/>
    </row>
    <row r="167" spans="1:22" ht="18.600000000000001" customHeight="1" x14ac:dyDescent="0.25">
      <c r="A167" s="99" t="s">
        <v>330</v>
      </c>
      <c r="B167" s="99" t="s">
        <v>330</v>
      </c>
      <c r="C167" s="99" t="s">
        <v>330</v>
      </c>
      <c r="E167" s="109"/>
      <c r="F167" s="100" t="s">
        <v>330</v>
      </c>
      <c r="G167" s="100" t="s">
        <v>330</v>
      </c>
      <c r="H167" s="109"/>
      <c r="I167" s="109"/>
      <c r="J167" s="109"/>
      <c r="K167" s="109"/>
      <c r="L167" s="109"/>
      <c r="M167" s="106"/>
      <c r="N167" s="106"/>
      <c r="Q167" s="105"/>
      <c r="R167" s="106"/>
      <c r="T167" s="108"/>
      <c r="U167" s="108"/>
      <c r="V167" s="108"/>
    </row>
    <row r="168" spans="1:22" ht="18.600000000000001" customHeight="1" x14ac:dyDescent="0.25">
      <c r="A168" s="99" t="s">
        <v>330</v>
      </c>
      <c r="B168" s="99" t="s">
        <v>330</v>
      </c>
      <c r="C168" s="99" t="s">
        <v>330</v>
      </c>
      <c r="E168" s="109"/>
      <c r="F168" s="100" t="s">
        <v>330</v>
      </c>
      <c r="G168" s="100" t="s">
        <v>330</v>
      </c>
      <c r="H168" s="109"/>
      <c r="I168" s="109"/>
      <c r="J168" s="109"/>
      <c r="K168" s="109"/>
      <c r="L168" s="109"/>
      <c r="M168" s="106"/>
      <c r="N168" s="106"/>
      <c r="Q168" s="105"/>
      <c r="R168" s="106"/>
      <c r="T168" s="108"/>
      <c r="U168" s="108"/>
      <c r="V168" s="108"/>
    </row>
    <row r="169" spans="1:22" ht="18.600000000000001" customHeight="1" x14ac:dyDescent="0.25">
      <c r="A169" s="99" t="s">
        <v>330</v>
      </c>
      <c r="B169" s="99" t="s">
        <v>330</v>
      </c>
      <c r="C169" s="99" t="s">
        <v>330</v>
      </c>
      <c r="E169" s="109"/>
      <c r="F169" s="100" t="s">
        <v>330</v>
      </c>
      <c r="G169" s="100" t="s">
        <v>330</v>
      </c>
      <c r="H169" s="109"/>
      <c r="I169" s="109"/>
      <c r="J169" s="109"/>
      <c r="K169" s="109"/>
      <c r="L169" s="109"/>
      <c r="M169" s="106"/>
      <c r="N169" s="106"/>
      <c r="Q169" s="105"/>
      <c r="R169" s="106"/>
      <c r="T169" s="108"/>
      <c r="U169" s="108"/>
      <c r="V169" s="108"/>
    </row>
    <row r="170" spans="1:22" ht="18.600000000000001" customHeight="1" x14ac:dyDescent="0.25">
      <c r="A170" s="99" t="s">
        <v>330</v>
      </c>
      <c r="B170" s="99" t="s">
        <v>330</v>
      </c>
      <c r="C170" s="99" t="s">
        <v>330</v>
      </c>
      <c r="E170" s="109"/>
      <c r="F170" s="100" t="s">
        <v>330</v>
      </c>
      <c r="G170" s="100" t="s">
        <v>330</v>
      </c>
      <c r="H170" s="109"/>
      <c r="I170" s="109"/>
      <c r="J170" s="109"/>
      <c r="K170" s="109"/>
      <c r="L170" s="109"/>
      <c r="M170" s="106"/>
      <c r="N170" s="106"/>
      <c r="Q170" s="105"/>
      <c r="R170" s="106"/>
      <c r="T170" s="108"/>
      <c r="U170" s="108"/>
      <c r="V170" s="108"/>
    </row>
    <row r="171" spans="1:22" ht="18.600000000000001" customHeight="1" x14ac:dyDescent="0.25">
      <c r="A171" s="99" t="s">
        <v>330</v>
      </c>
      <c r="B171" s="99" t="s">
        <v>330</v>
      </c>
      <c r="C171" s="99" t="s">
        <v>330</v>
      </c>
      <c r="E171" s="109"/>
      <c r="F171" s="100" t="s">
        <v>330</v>
      </c>
      <c r="G171" s="100" t="s">
        <v>330</v>
      </c>
      <c r="H171" s="109"/>
      <c r="I171" s="109"/>
      <c r="J171" s="109"/>
      <c r="K171" s="109"/>
      <c r="L171" s="109"/>
      <c r="M171" s="106"/>
      <c r="N171" s="106"/>
      <c r="Q171" s="105"/>
      <c r="R171" s="106"/>
      <c r="T171" s="108"/>
      <c r="U171" s="108"/>
      <c r="V171" s="108"/>
    </row>
    <row r="172" spans="1:22" ht="18.600000000000001" customHeight="1" x14ac:dyDescent="0.25">
      <c r="A172" s="99" t="s">
        <v>330</v>
      </c>
      <c r="B172" s="99" t="s">
        <v>330</v>
      </c>
      <c r="C172" s="99" t="s">
        <v>330</v>
      </c>
      <c r="E172" s="109"/>
      <c r="F172" s="100" t="s">
        <v>330</v>
      </c>
      <c r="G172" s="100" t="s">
        <v>330</v>
      </c>
      <c r="H172" s="109"/>
      <c r="I172" s="109"/>
      <c r="J172" s="109"/>
      <c r="K172" s="109"/>
      <c r="L172" s="109"/>
      <c r="M172" s="106"/>
      <c r="N172" s="106"/>
      <c r="Q172" s="105"/>
      <c r="R172" s="106"/>
      <c r="T172" s="108"/>
      <c r="U172" s="108"/>
      <c r="V172" s="108"/>
    </row>
    <row r="173" spans="1:22" ht="18.600000000000001" customHeight="1" x14ac:dyDescent="0.25">
      <c r="A173" s="99" t="s">
        <v>330</v>
      </c>
      <c r="B173" s="99" t="s">
        <v>330</v>
      </c>
      <c r="C173" s="99" t="s">
        <v>330</v>
      </c>
      <c r="E173" s="109"/>
      <c r="F173" s="100" t="s">
        <v>330</v>
      </c>
      <c r="G173" s="100" t="s">
        <v>330</v>
      </c>
      <c r="H173" s="109"/>
      <c r="I173" s="109"/>
      <c r="J173" s="109"/>
      <c r="K173" s="109"/>
      <c r="L173" s="109"/>
      <c r="M173" s="106"/>
      <c r="N173" s="106"/>
      <c r="Q173" s="105"/>
      <c r="R173" s="106"/>
      <c r="T173" s="108"/>
      <c r="U173" s="108"/>
      <c r="V173" s="108"/>
    </row>
    <row r="174" spans="1:22" ht="18.600000000000001" customHeight="1" x14ac:dyDescent="0.25">
      <c r="A174" s="99" t="s">
        <v>330</v>
      </c>
      <c r="B174" s="99" t="s">
        <v>330</v>
      </c>
      <c r="C174" s="99" t="s">
        <v>330</v>
      </c>
      <c r="E174" s="109"/>
      <c r="F174" s="100" t="s">
        <v>330</v>
      </c>
      <c r="G174" s="100" t="s">
        <v>330</v>
      </c>
      <c r="H174" s="109"/>
      <c r="I174" s="109"/>
      <c r="J174" s="109"/>
      <c r="K174" s="109"/>
      <c r="L174" s="109"/>
      <c r="M174" s="106"/>
      <c r="N174" s="106"/>
      <c r="Q174" s="105"/>
      <c r="R174" s="106"/>
      <c r="T174" s="108"/>
      <c r="U174" s="108"/>
      <c r="V174" s="108"/>
    </row>
    <row r="175" spans="1:22" ht="18.600000000000001" customHeight="1" x14ac:dyDescent="0.25">
      <c r="A175" s="99" t="s">
        <v>330</v>
      </c>
      <c r="B175" s="99" t="s">
        <v>330</v>
      </c>
      <c r="C175" s="99" t="s">
        <v>330</v>
      </c>
      <c r="E175" s="109"/>
      <c r="F175" s="100" t="s">
        <v>330</v>
      </c>
      <c r="G175" s="100" t="s">
        <v>330</v>
      </c>
      <c r="H175" s="109"/>
      <c r="I175" s="109"/>
      <c r="J175" s="109"/>
      <c r="K175" s="109"/>
      <c r="L175" s="109"/>
      <c r="M175" s="106"/>
      <c r="N175" s="106"/>
      <c r="Q175" s="105"/>
      <c r="R175" s="106"/>
      <c r="T175" s="108"/>
      <c r="U175" s="108"/>
      <c r="V175" s="108"/>
    </row>
    <row r="176" spans="1:22" ht="18.600000000000001" customHeight="1" x14ac:dyDescent="0.25">
      <c r="A176" s="99" t="s">
        <v>330</v>
      </c>
      <c r="B176" s="99" t="s">
        <v>330</v>
      </c>
      <c r="C176" s="99" t="s">
        <v>330</v>
      </c>
      <c r="E176" s="109"/>
      <c r="F176" s="100" t="s">
        <v>330</v>
      </c>
      <c r="G176" s="100" t="s">
        <v>330</v>
      </c>
      <c r="H176" s="109"/>
      <c r="I176" s="109"/>
      <c r="J176" s="109"/>
      <c r="K176" s="109"/>
      <c r="L176" s="109"/>
      <c r="M176" s="106"/>
      <c r="N176" s="106"/>
      <c r="Q176" s="105"/>
      <c r="R176" s="106"/>
      <c r="T176" s="108"/>
      <c r="U176" s="108"/>
      <c r="V176" s="108"/>
    </row>
    <row r="177" spans="1:22" ht="18.600000000000001" customHeight="1" x14ac:dyDescent="0.25">
      <c r="A177" s="99" t="s">
        <v>330</v>
      </c>
      <c r="B177" s="99" t="s">
        <v>330</v>
      </c>
      <c r="C177" s="99" t="s">
        <v>330</v>
      </c>
      <c r="E177" s="109"/>
      <c r="F177" s="100" t="s">
        <v>330</v>
      </c>
      <c r="G177" s="100" t="s">
        <v>330</v>
      </c>
      <c r="H177" s="109"/>
      <c r="I177" s="109"/>
      <c r="J177" s="109"/>
      <c r="K177" s="109"/>
      <c r="L177" s="109"/>
      <c r="M177" s="106"/>
      <c r="N177" s="106"/>
      <c r="Q177" s="105"/>
      <c r="R177" s="106"/>
      <c r="T177" s="108"/>
      <c r="U177" s="108"/>
      <c r="V177" s="108"/>
    </row>
    <row r="178" spans="1:22" ht="18.600000000000001" customHeight="1" x14ac:dyDescent="0.25">
      <c r="A178" s="99" t="s">
        <v>330</v>
      </c>
      <c r="B178" s="99" t="s">
        <v>330</v>
      </c>
      <c r="C178" s="99" t="s">
        <v>330</v>
      </c>
      <c r="E178" s="109"/>
      <c r="F178" s="100" t="s">
        <v>330</v>
      </c>
      <c r="G178" s="100" t="s">
        <v>330</v>
      </c>
      <c r="H178" s="109"/>
      <c r="I178" s="109"/>
      <c r="J178" s="109"/>
      <c r="K178" s="109"/>
      <c r="L178" s="109"/>
      <c r="M178" s="106"/>
      <c r="N178" s="106"/>
      <c r="Q178" s="105"/>
      <c r="R178" s="106"/>
      <c r="T178" s="108"/>
      <c r="U178" s="108"/>
      <c r="V178" s="108"/>
    </row>
    <row r="179" spans="1:22" ht="18.600000000000001" customHeight="1" x14ac:dyDescent="0.25">
      <c r="A179" s="99" t="s">
        <v>330</v>
      </c>
      <c r="B179" s="99" t="s">
        <v>330</v>
      </c>
      <c r="C179" s="99" t="s">
        <v>330</v>
      </c>
      <c r="E179" s="109"/>
      <c r="F179" s="100" t="s">
        <v>330</v>
      </c>
      <c r="G179" s="100" t="s">
        <v>330</v>
      </c>
      <c r="H179" s="109"/>
      <c r="I179" s="109"/>
      <c r="J179" s="109"/>
      <c r="K179" s="109"/>
      <c r="L179" s="109"/>
      <c r="M179" s="106"/>
      <c r="N179" s="106"/>
      <c r="Q179" s="105"/>
      <c r="R179" s="106"/>
      <c r="T179" s="108"/>
      <c r="U179" s="108"/>
      <c r="V179" s="108"/>
    </row>
    <row r="180" spans="1:22" ht="18.600000000000001" customHeight="1" x14ac:dyDescent="0.25">
      <c r="A180" s="99" t="s">
        <v>330</v>
      </c>
      <c r="B180" s="99" t="s">
        <v>330</v>
      </c>
      <c r="C180" s="99" t="s">
        <v>330</v>
      </c>
      <c r="E180" s="109"/>
      <c r="F180" s="100" t="s">
        <v>330</v>
      </c>
      <c r="G180" s="100" t="s">
        <v>330</v>
      </c>
      <c r="H180" s="109"/>
      <c r="I180" s="109"/>
      <c r="J180" s="109"/>
      <c r="K180" s="109"/>
      <c r="L180" s="109"/>
      <c r="M180" s="106"/>
      <c r="N180" s="106"/>
      <c r="Q180" s="105"/>
      <c r="R180" s="106"/>
      <c r="T180" s="108"/>
      <c r="U180" s="108"/>
      <c r="V180" s="108"/>
    </row>
    <row r="181" spans="1:22" ht="18.600000000000001" customHeight="1" x14ac:dyDescent="0.25">
      <c r="A181" s="99" t="s">
        <v>330</v>
      </c>
      <c r="B181" s="99" t="s">
        <v>330</v>
      </c>
      <c r="C181" s="99" t="s">
        <v>330</v>
      </c>
      <c r="E181" s="109"/>
      <c r="F181" s="100" t="s">
        <v>330</v>
      </c>
      <c r="G181" s="100" t="s">
        <v>330</v>
      </c>
      <c r="H181" s="109"/>
      <c r="I181" s="109"/>
      <c r="J181" s="109"/>
      <c r="K181" s="109"/>
      <c r="L181" s="109"/>
      <c r="M181" s="106"/>
      <c r="N181" s="106"/>
      <c r="Q181" s="105"/>
      <c r="R181" s="106"/>
      <c r="T181" s="108"/>
      <c r="U181" s="108"/>
      <c r="V181" s="108"/>
    </row>
    <row r="182" spans="1:22" ht="18.600000000000001" customHeight="1" x14ac:dyDescent="0.25">
      <c r="A182" s="99" t="s">
        <v>330</v>
      </c>
      <c r="B182" s="99" t="s">
        <v>330</v>
      </c>
      <c r="C182" s="99" t="s">
        <v>330</v>
      </c>
      <c r="E182" s="109"/>
      <c r="F182" s="100" t="s">
        <v>330</v>
      </c>
      <c r="G182" s="100" t="s">
        <v>330</v>
      </c>
      <c r="H182" s="109"/>
      <c r="I182" s="109"/>
      <c r="J182" s="109"/>
      <c r="K182" s="109"/>
      <c r="L182" s="109"/>
      <c r="M182" s="106"/>
      <c r="N182" s="106"/>
      <c r="Q182" s="105"/>
      <c r="R182" s="106"/>
      <c r="T182" s="108"/>
      <c r="U182" s="108"/>
      <c r="V182" s="108"/>
    </row>
    <row r="183" spans="1:22" ht="18.600000000000001" customHeight="1" x14ac:dyDescent="0.25">
      <c r="A183" s="99" t="s">
        <v>330</v>
      </c>
      <c r="B183" s="99" t="s">
        <v>330</v>
      </c>
      <c r="C183" s="99" t="s">
        <v>330</v>
      </c>
      <c r="E183" s="109"/>
      <c r="F183" s="100" t="s">
        <v>330</v>
      </c>
      <c r="G183" s="100" t="s">
        <v>330</v>
      </c>
      <c r="H183" s="109"/>
      <c r="I183" s="109"/>
      <c r="J183" s="109"/>
      <c r="K183" s="109"/>
      <c r="L183" s="109"/>
      <c r="M183" s="106"/>
      <c r="N183" s="106"/>
      <c r="Q183" s="105"/>
      <c r="R183" s="106"/>
      <c r="T183" s="108"/>
      <c r="U183" s="108"/>
      <c r="V183" s="108"/>
    </row>
    <row r="184" spans="1:22" ht="18.600000000000001" customHeight="1" x14ac:dyDescent="0.25">
      <c r="A184" s="99" t="s">
        <v>330</v>
      </c>
      <c r="B184" s="99" t="s">
        <v>330</v>
      </c>
      <c r="C184" s="99" t="s">
        <v>330</v>
      </c>
      <c r="E184" s="109"/>
      <c r="F184" s="100" t="s">
        <v>330</v>
      </c>
      <c r="G184" s="100" t="s">
        <v>330</v>
      </c>
      <c r="H184" s="109"/>
      <c r="I184" s="109"/>
      <c r="J184" s="109"/>
      <c r="K184" s="109"/>
      <c r="L184" s="109"/>
      <c r="M184" s="106"/>
      <c r="N184" s="106"/>
      <c r="Q184" s="105"/>
      <c r="R184" s="106"/>
      <c r="T184" s="108"/>
      <c r="U184" s="108"/>
      <c r="V184" s="108"/>
    </row>
    <row r="185" spans="1:22" ht="18.600000000000001" customHeight="1" x14ac:dyDescent="0.25">
      <c r="A185" s="99" t="s">
        <v>330</v>
      </c>
      <c r="B185" s="99" t="s">
        <v>330</v>
      </c>
      <c r="C185" s="99" t="s">
        <v>330</v>
      </c>
      <c r="E185" s="109"/>
      <c r="F185" s="100" t="s">
        <v>330</v>
      </c>
      <c r="G185" s="100" t="s">
        <v>330</v>
      </c>
      <c r="H185" s="109"/>
      <c r="I185" s="109"/>
      <c r="J185" s="109"/>
      <c r="K185" s="109"/>
      <c r="L185" s="109"/>
      <c r="M185" s="106"/>
      <c r="N185" s="106"/>
      <c r="Q185" s="105"/>
      <c r="R185" s="106"/>
      <c r="T185" s="108"/>
      <c r="U185" s="108"/>
      <c r="V185" s="108"/>
    </row>
    <row r="186" spans="1:22" ht="18.600000000000001" customHeight="1" x14ac:dyDescent="0.25">
      <c r="A186" s="99" t="s">
        <v>330</v>
      </c>
      <c r="B186" s="99" t="s">
        <v>330</v>
      </c>
      <c r="C186" s="99" t="s">
        <v>330</v>
      </c>
      <c r="E186" s="109"/>
      <c r="F186" s="100" t="s">
        <v>330</v>
      </c>
      <c r="G186" s="100" t="s">
        <v>330</v>
      </c>
      <c r="H186" s="109"/>
      <c r="I186" s="109"/>
      <c r="J186" s="109"/>
      <c r="K186" s="109"/>
      <c r="L186" s="109"/>
      <c r="M186" s="106"/>
      <c r="N186" s="106"/>
      <c r="Q186" s="105"/>
      <c r="R186" s="106"/>
      <c r="T186" s="108"/>
      <c r="U186" s="108"/>
      <c r="V186" s="108"/>
    </row>
    <row r="187" spans="1:22" ht="18.600000000000001" customHeight="1" x14ac:dyDescent="0.25">
      <c r="A187" s="99" t="s">
        <v>330</v>
      </c>
      <c r="B187" s="99" t="s">
        <v>330</v>
      </c>
      <c r="C187" s="99" t="s">
        <v>330</v>
      </c>
      <c r="E187" s="109"/>
      <c r="F187" s="100" t="s">
        <v>330</v>
      </c>
      <c r="G187" s="100" t="s">
        <v>330</v>
      </c>
      <c r="H187" s="109"/>
      <c r="I187" s="109"/>
      <c r="J187" s="109"/>
      <c r="K187" s="109"/>
      <c r="L187" s="109"/>
      <c r="M187" s="106"/>
      <c r="N187" s="106"/>
      <c r="Q187" s="105"/>
      <c r="R187" s="106"/>
      <c r="T187" s="108"/>
      <c r="U187" s="108"/>
      <c r="V187" s="108"/>
    </row>
    <row r="188" spans="1:22" ht="18.600000000000001" customHeight="1" x14ac:dyDescent="0.25">
      <c r="A188" s="99" t="s">
        <v>330</v>
      </c>
      <c r="B188" s="99" t="s">
        <v>330</v>
      </c>
      <c r="C188" s="99" t="s">
        <v>330</v>
      </c>
      <c r="E188" s="109"/>
      <c r="F188" s="100" t="s">
        <v>330</v>
      </c>
      <c r="G188" s="100" t="s">
        <v>330</v>
      </c>
      <c r="H188" s="109"/>
      <c r="I188" s="109"/>
      <c r="J188" s="109"/>
      <c r="K188" s="109"/>
      <c r="L188" s="109"/>
      <c r="M188" s="106"/>
      <c r="N188" s="106"/>
      <c r="Q188" s="105"/>
      <c r="R188" s="106"/>
      <c r="T188" s="108"/>
      <c r="U188" s="108"/>
      <c r="V188" s="108"/>
    </row>
    <row r="189" spans="1:22" ht="18.600000000000001" customHeight="1" x14ac:dyDescent="0.25">
      <c r="A189" s="99" t="s">
        <v>330</v>
      </c>
      <c r="B189" s="99" t="s">
        <v>330</v>
      </c>
      <c r="C189" s="99" t="s">
        <v>330</v>
      </c>
      <c r="E189" s="109"/>
      <c r="F189" s="100" t="s">
        <v>330</v>
      </c>
      <c r="G189" s="100" t="s">
        <v>330</v>
      </c>
      <c r="H189" s="109"/>
      <c r="I189" s="109"/>
      <c r="J189" s="109"/>
      <c r="K189" s="109"/>
      <c r="L189" s="109"/>
      <c r="M189" s="106"/>
      <c r="N189" s="106"/>
      <c r="Q189" s="105"/>
      <c r="R189" s="106"/>
      <c r="T189" s="108"/>
      <c r="U189" s="108"/>
      <c r="V189" s="108"/>
    </row>
    <row r="190" spans="1:22" ht="18.600000000000001" customHeight="1" x14ac:dyDescent="0.25">
      <c r="A190" s="99" t="s">
        <v>330</v>
      </c>
      <c r="B190" s="99" t="s">
        <v>330</v>
      </c>
      <c r="C190" s="99" t="s">
        <v>330</v>
      </c>
      <c r="E190" s="109"/>
      <c r="F190" s="100" t="s">
        <v>330</v>
      </c>
      <c r="G190" s="100" t="s">
        <v>330</v>
      </c>
      <c r="H190" s="109"/>
      <c r="I190" s="109"/>
      <c r="J190" s="109"/>
      <c r="K190" s="109"/>
      <c r="L190" s="109"/>
      <c r="M190" s="106"/>
      <c r="N190" s="106"/>
      <c r="Q190" s="105"/>
      <c r="R190" s="106"/>
      <c r="T190" s="108"/>
      <c r="U190" s="108"/>
      <c r="V190" s="108"/>
    </row>
    <row r="191" spans="1:22" ht="18.600000000000001" customHeight="1" x14ac:dyDescent="0.25">
      <c r="A191" s="99" t="s">
        <v>330</v>
      </c>
      <c r="B191" s="99" t="s">
        <v>330</v>
      </c>
      <c r="C191" s="99" t="s">
        <v>330</v>
      </c>
      <c r="E191" s="109"/>
      <c r="F191" s="100" t="s">
        <v>330</v>
      </c>
      <c r="G191" s="100" t="s">
        <v>330</v>
      </c>
      <c r="H191" s="109"/>
      <c r="I191" s="109"/>
      <c r="J191" s="109"/>
      <c r="K191" s="109"/>
      <c r="L191" s="109"/>
      <c r="M191" s="106"/>
      <c r="N191" s="106"/>
      <c r="Q191" s="105"/>
      <c r="R191" s="106"/>
      <c r="T191" s="108"/>
      <c r="U191" s="108"/>
      <c r="V191" s="108"/>
    </row>
    <row r="192" spans="1:22" ht="18.600000000000001" customHeight="1" x14ac:dyDescent="0.25">
      <c r="A192" s="99" t="s">
        <v>330</v>
      </c>
      <c r="B192" s="99" t="s">
        <v>330</v>
      </c>
      <c r="C192" s="99" t="s">
        <v>330</v>
      </c>
      <c r="E192" s="109"/>
      <c r="F192" s="100" t="s">
        <v>330</v>
      </c>
      <c r="G192" s="100" t="s">
        <v>330</v>
      </c>
      <c r="H192" s="109"/>
      <c r="I192" s="109"/>
      <c r="J192" s="109"/>
      <c r="K192" s="109"/>
      <c r="L192" s="109"/>
      <c r="M192" s="106"/>
      <c r="N192" s="106"/>
      <c r="Q192" s="105"/>
      <c r="R192" s="106"/>
      <c r="T192" s="108"/>
      <c r="U192" s="108"/>
      <c r="V192" s="108"/>
    </row>
    <row r="193" spans="1:22" ht="18.600000000000001" customHeight="1" x14ac:dyDescent="0.25">
      <c r="A193" s="99" t="s">
        <v>330</v>
      </c>
      <c r="B193" s="99" t="s">
        <v>330</v>
      </c>
      <c r="C193" s="99" t="s">
        <v>330</v>
      </c>
      <c r="E193" s="109"/>
      <c r="F193" s="100" t="s">
        <v>330</v>
      </c>
      <c r="G193" s="100" t="s">
        <v>330</v>
      </c>
      <c r="H193" s="109"/>
      <c r="I193" s="109"/>
      <c r="J193" s="109"/>
      <c r="K193" s="109"/>
      <c r="L193" s="109"/>
      <c r="M193" s="106"/>
      <c r="N193" s="106"/>
      <c r="Q193" s="105"/>
      <c r="R193" s="106"/>
      <c r="T193" s="108"/>
      <c r="U193" s="108"/>
      <c r="V193" s="108"/>
    </row>
    <row r="194" spans="1:22" ht="18.600000000000001" customHeight="1" x14ac:dyDescent="0.25">
      <c r="A194" s="99" t="s">
        <v>330</v>
      </c>
      <c r="B194" s="99" t="s">
        <v>330</v>
      </c>
      <c r="C194" s="99" t="s">
        <v>330</v>
      </c>
      <c r="E194" s="109"/>
      <c r="F194" s="100" t="s">
        <v>330</v>
      </c>
      <c r="G194" s="100" t="s">
        <v>330</v>
      </c>
      <c r="H194" s="109"/>
      <c r="I194" s="109"/>
      <c r="J194" s="109"/>
      <c r="K194" s="109"/>
      <c r="L194" s="109"/>
      <c r="M194" s="106"/>
      <c r="N194" s="106"/>
      <c r="Q194" s="105"/>
      <c r="R194" s="106"/>
      <c r="T194" s="108"/>
      <c r="U194" s="108"/>
      <c r="V194" s="108"/>
    </row>
    <row r="195" spans="1:22" ht="18.600000000000001" customHeight="1" x14ac:dyDescent="0.25">
      <c r="A195" s="99" t="s">
        <v>330</v>
      </c>
      <c r="B195" s="99" t="s">
        <v>330</v>
      </c>
      <c r="C195" s="99" t="s">
        <v>330</v>
      </c>
      <c r="E195" s="109"/>
      <c r="F195" s="100" t="s">
        <v>330</v>
      </c>
      <c r="G195" s="100" t="s">
        <v>330</v>
      </c>
      <c r="H195" s="109"/>
      <c r="I195" s="109"/>
      <c r="J195" s="109"/>
      <c r="K195" s="109"/>
      <c r="L195" s="109"/>
      <c r="M195" s="106"/>
      <c r="N195" s="106"/>
      <c r="Q195" s="105"/>
      <c r="R195" s="106"/>
      <c r="T195" s="108"/>
      <c r="U195" s="108"/>
      <c r="V195" s="108"/>
    </row>
    <row r="196" spans="1:22" ht="18.600000000000001" customHeight="1" x14ac:dyDescent="0.25">
      <c r="A196" s="99" t="s">
        <v>330</v>
      </c>
      <c r="B196" s="99" t="s">
        <v>330</v>
      </c>
      <c r="C196" s="99" t="s">
        <v>330</v>
      </c>
      <c r="E196" s="109"/>
      <c r="F196" s="100" t="s">
        <v>330</v>
      </c>
      <c r="G196" s="100" t="s">
        <v>330</v>
      </c>
      <c r="H196" s="109"/>
      <c r="I196" s="109"/>
      <c r="J196" s="109"/>
      <c r="K196" s="109"/>
      <c r="L196" s="109"/>
      <c r="M196" s="106"/>
      <c r="N196" s="106"/>
      <c r="Q196" s="105"/>
      <c r="R196" s="106"/>
      <c r="T196" s="108"/>
      <c r="U196" s="108"/>
      <c r="V196" s="108"/>
    </row>
    <row r="197" spans="1:22" ht="18.600000000000001" customHeight="1" x14ac:dyDescent="0.25">
      <c r="A197" s="99" t="s">
        <v>330</v>
      </c>
      <c r="B197" s="99" t="s">
        <v>330</v>
      </c>
      <c r="C197" s="99" t="s">
        <v>330</v>
      </c>
      <c r="E197" s="109"/>
      <c r="F197" s="100" t="s">
        <v>330</v>
      </c>
      <c r="G197" s="100" t="s">
        <v>330</v>
      </c>
      <c r="H197" s="109"/>
      <c r="I197" s="109"/>
      <c r="J197" s="109"/>
      <c r="K197" s="109"/>
      <c r="L197" s="109"/>
      <c r="M197" s="106"/>
      <c r="N197" s="106"/>
      <c r="Q197" s="105"/>
      <c r="R197" s="106"/>
      <c r="T197" s="108"/>
      <c r="U197" s="108"/>
      <c r="V197" s="108"/>
    </row>
    <row r="198" spans="1:22" ht="18.600000000000001" customHeight="1" x14ac:dyDescent="0.25">
      <c r="A198" s="99" t="s">
        <v>330</v>
      </c>
      <c r="B198" s="99" t="s">
        <v>330</v>
      </c>
      <c r="C198" s="99" t="s">
        <v>330</v>
      </c>
      <c r="E198" s="109"/>
      <c r="F198" s="100" t="s">
        <v>330</v>
      </c>
      <c r="G198" s="100" t="s">
        <v>330</v>
      </c>
      <c r="H198" s="109"/>
      <c r="I198" s="109"/>
      <c r="J198" s="109"/>
      <c r="K198" s="109"/>
      <c r="L198" s="109"/>
      <c r="M198" s="106"/>
      <c r="N198" s="106"/>
      <c r="Q198" s="105"/>
      <c r="R198" s="106"/>
      <c r="T198" s="108"/>
      <c r="U198" s="108"/>
      <c r="V198" s="108"/>
    </row>
    <row r="199" spans="1:22" ht="18.600000000000001" customHeight="1" x14ac:dyDescent="0.25">
      <c r="A199" s="99" t="s">
        <v>330</v>
      </c>
      <c r="B199" s="99" t="s">
        <v>330</v>
      </c>
      <c r="C199" s="99" t="s">
        <v>330</v>
      </c>
      <c r="E199" s="109"/>
      <c r="F199" s="100" t="s">
        <v>330</v>
      </c>
      <c r="G199" s="100" t="s">
        <v>330</v>
      </c>
      <c r="H199" s="109"/>
      <c r="I199" s="109"/>
      <c r="J199" s="109"/>
      <c r="K199" s="109"/>
      <c r="L199" s="109"/>
      <c r="M199" s="106"/>
      <c r="N199" s="106"/>
      <c r="Q199" s="105"/>
      <c r="R199" s="106"/>
      <c r="T199" s="108"/>
      <c r="U199" s="108"/>
      <c r="V199" s="108"/>
    </row>
    <row r="200" spans="1:22" ht="18.600000000000001" customHeight="1" x14ac:dyDescent="0.25">
      <c r="A200" s="99" t="s">
        <v>330</v>
      </c>
      <c r="B200" s="99" t="s">
        <v>330</v>
      </c>
      <c r="C200" s="99" t="s">
        <v>330</v>
      </c>
      <c r="E200" s="109"/>
      <c r="F200" s="100" t="s">
        <v>330</v>
      </c>
      <c r="G200" s="100" t="s">
        <v>330</v>
      </c>
      <c r="H200" s="109"/>
      <c r="I200" s="109"/>
      <c r="J200" s="109"/>
      <c r="K200" s="109"/>
      <c r="L200" s="109"/>
      <c r="M200" s="106"/>
      <c r="N200" s="106"/>
      <c r="Q200" s="105"/>
      <c r="R200" s="106"/>
      <c r="T200" s="108"/>
      <c r="U200" s="108"/>
      <c r="V200" s="108"/>
    </row>
    <row r="201" spans="1:22" ht="18.600000000000001" customHeight="1" x14ac:dyDescent="0.25">
      <c r="A201" s="99" t="s">
        <v>330</v>
      </c>
      <c r="B201" s="99" t="s">
        <v>330</v>
      </c>
      <c r="C201" s="99" t="s">
        <v>330</v>
      </c>
      <c r="E201" s="109"/>
      <c r="F201" s="100" t="s">
        <v>330</v>
      </c>
      <c r="G201" s="100" t="s">
        <v>330</v>
      </c>
      <c r="H201" s="109"/>
      <c r="I201" s="109"/>
      <c r="J201" s="109"/>
      <c r="K201" s="109"/>
      <c r="L201" s="109"/>
      <c r="M201" s="106"/>
      <c r="N201" s="106"/>
      <c r="Q201" s="105"/>
      <c r="R201" s="106"/>
      <c r="T201" s="108"/>
      <c r="U201" s="108"/>
      <c r="V201" s="108"/>
    </row>
    <row r="202" spans="1:22" ht="18.600000000000001" customHeight="1" x14ac:dyDescent="0.25">
      <c r="A202" s="99" t="s">
        <v>330</v>
      </c>
      <c r="B202" s="99" t="s">
        <v>330</v>
      </c>
      <c r="C202" s="99" t="s">
        <v>330</v>
      </c>
      <c r="E202" s="109"/>
      <c r="F202" s="100" t="s">
        <v>330</v>
      </c>
      <c r="G202" s="100" t="s">
        <v>330</v>
      </c>
      <c r="H202" s="109"/>
      <c r="I202" s="109"/>
      <c r="J202" s="109"/>
      <c r="K202" s="109"/>
      <c r="L202" s="109"/>
      <c r="M202" s="106"/>
      <c r="N202" s="106"/>
      <c r="Q202" s="105"/>
      <c r="R202" s="106"/>
      <c r="T202" s="108"/>
      <c r="U202" s="108"/>
      <c r="V202" s="108"/>
    </row>
    <row r="203" spans="1:22" ht="18.600000000000001" customHeight="1" x14ac:dyDescent="0.25">
      <c r="A203" s="99" t="s">
        <v>330</v>
      </c>
      <c r="B203" s="99" t="s">
        <v>330</v>
      </c>
      <c r="C203" s="99" t="s">
        <v>330</v>
      </c>
      <c r="E203" s="109"/>
      <c r="F203" s="100" t="s">
        <v>330</v>
      </c>
      <c r="G203" s="100" t="s">
        <v>330</v>
      </c>
      <c r="H203" s="109"/>
      <c r="I203" s="109"/>
      <c r="J203" s="109"/>
      <c r="K203" s="109"/>
      <c r="L203" s="109"/>
      <c r="M203" s="106"/>
      <c r="N203" s="106"/>
      <c r="Q203" s="105"/>
      <c r="R203" s="106"/>
      <c r="T203" s="108"/>
      <c r="U203" s="108"/>
      <c r="V203" s="108"/>
    </row>
    <row r="204" spans="1:22" ht="18.600000000000001" customHeight="1" x14ac:dyDescent="0.25">
      <c r="A204" s="99" t="s">
        <v>330</v>
      </c>
      <c r="B204" s="99" t="s">
        <v>330</v>
      </c>
      <c r="C204" s="99" t="s">
        <v>330</v>
      </c>
      <c r="E204" s="109"/>
      <c r="F204" s="100" t="s">
        <v>330</v>
      </c>
      <c r="G204" s="100" t="s">
        <v>330</v>
      </c>
      <c r="H204" s="109"/>
      <c r="I204" s="109"/>
      <c r="J204" s="109"/>
      <c r="K204" s="109"/>
      <c r="L204" s="109"/>
      <c r="M204" s="106"/>
      <c r="N204" s="106"/>
      <c r="Q204" s="105"/>
      <c r="R204" s="106"/>
      <c r="T204" s="108"/>
      <c r="U204" s="108"/>
      <c r="V204" s="108"/>
    </row>
    <row r="205" spans="1:22" ht="18.600000000000001" customHeight="1" x14ac:dyDescent="0.25">
      <c r="A205" s="99" t="s">
        <v>330</v>
      </c>
      <c r="B205" s="99" t="s">
        <v>330</v>
      </c>
      <c r="C205" s="99" t="s">
        <v>330</v>
      </c>
      <c r="E205" s="109"/>
      <c r="F205" s="100" t="s">
        <v>330</v>
      </c>
      <c r="G205" s="100" t="s">
        <v>330</v>
      </c>
      <c r="H205" s="109"/>
      <c r="I205" s="109"/>
      <c r="J205" s="109"/>
      <c r="K205" s="109"/>
      <c r="L205" s="109"/>
      <c r="M205" s="106"/>
      <c r="N205" s="106"/>
      <c r="Q205" s="105"/>
      <c r="R205" s="106"/>
      <c r="T205" s="108"/>
      <c r="U205" s="108"/>
      <c r="V205" s="108"/>
    </row>
    <row r="206" spans="1:22" ht="18.600000000000001" customHeight="1" x14ac:dyDescent="0.25">
      <c r="A206" s="99" t="s">
        <v>330</v>
      </c>
      <c r="B206" s="99" t="s">
        <v>330</v>
      </c>
      <c r="C206" s="99" t="s">
        <v>330</v>
      </c>
      <c r="E206" s="109"/>
      <c r="F206" s="100" t="s">
        <v>330</v>
      </c>
      <c r="G206" s="100" t="s">
        <v>330</v>
      </c>
      <c r="H206" s="109"/>
      <c r="I206" s="109"/>
      <c r="J206" s="109"/>
      <c r="K206" s="109"/>
      <c r="L206" s="109"/>
      <c r="M206" s="106"/>
      <c r="N206" s="106"/>
      <c r="Q206" s="105"/>
      <c r="R206" s="106"/>
      <c r="T206" s="108"/>
      <c r="U206" s="108"/>
      <c r="V206" s="108"/>
    </row>
    <row r="207" spans="1:22" ht="18.600000000000001" customHeight="1" x14ac:dyDescent="0.25">
      <c r="A207" s="99" t="s">
        <v>330</v>
      </c>
      <c r="B207" s="99" t="s">
        <v>330</v>
      </c>
      <c r="C207" s="99" t="s">
        <v>330</v>
      </c>
      <c r="E207" s="109"/>
      <c r="F207" s="100" t="s">
        <v>330</v>
      </c>
      <c r="G207" s="100" t="s">
        <v>330</v>
      </c>
      <c r="H207" s="109"/>
      <c r="I207" s="109"/>
      <c r="J207" s="109"/>
      <c r="K207" s="109"/>
      <c r="L207" s="109"/>
      <c r="M207" s="106"/>
      <c r="N207" s="106"/>
      <c r="Q207" s="105"/>
      <c r="R207" s="106"/>
      <c r="T207" s="108"/>
      <c r="U207" s="108"/>
      <c r="V207" s="108"/>
    </row>
    <row r="208" spans="1:22" ht="18.600000000000001" customHeight="1" x14ac:dyDescent="0.25">
      <c r="A208" s="99" t="s">
        <v>330</v>
      </c>
      <c r="B208" s="99" t="s">
        <v>330</v>
      </c>
      <c r="C208" s="99" t="s">
        <v>330</v>
      </c>
      <c r="E208" s="109"/>
      <c r="F208" s="100" t="s">
        <v>330</v>
      </c>
      <c r="G208" s="100" t="s">
        <v>330</v>
      </c>
      <c r="H208" s="109"/>
      <c r="I208" s="109"/>
      <c r="J208" s="109"/>
      <c r="K208" s="109"/>
      <c r="L208" s="109"/>
      <c r="M208" s="106"/>
      <c r="N208" s="106"/>
      <c r="Q208" s="105"/>
      <c r="R208" s="106"/>
      <c r="T208" s="108"/>
      <c r="U208" s="108"/>
      <c r="V208" s="108"/>
    </row>
    <row r="209" spans="1:22" ht="18.600000000000001" customHeight="1" x14ac:dyDescent="0.25">
      <c r="A209" s="99" t="s">
        <v>330</v>
      </c>
      <c r="B209" s="99" t="s">
        <v>330</v>
      </c>
      <c r="C209" s="99" t="s">
        <v>330</v>
      </c>
      <c r="E209" s="109"/>
      <c r="F209" s="100" t="s">
        <v>330</v>
      </c>
      <c r="G209" s="100" t="s">
        <v>330</v>
      </c>
      <c r="H209" s="109"/>
      <c r="I209" s="109"/>
      <c r="J209" s="109"/>
      <c r="K209" s="109"/>
      <c r="L209" s="109"/>
      <c r="M209" s="106"/>
      <c r="N209" s="106"/>
      <c r="Q209" s="105"/>
      <c r="R209" s="106"/>
      <c r="T209" s="108"/>
      <c r="U209" s="108"/>
      <c r="V209" s="108"/>
    </row>
    <row r="210" spans="1:22" ht="18.600000000000001" customHeight="1" x14ac:dyDescent="0.25">
      <c r="A210" s="99" t="s">
        <v>330</v>
      </c>
      <c r="B210" s="99" t="s">
        <v>330</v>
      </c>
      <c r="C210" s="99" t="s">
        <v>330</v>
      </c>
      <c r="E210" s="109"/>
      <c r="F210" s="100" t="s">
        <v>330</v>
      </c>
      <c r="G210" s="100" t="s">
        <v>330</v>
      </c>
      <c r="H210" s="109"/>
      <c r="I210" s="109"/>
      <c r="J210" s="109"/>
      <c r="K210" s="109"/>
      <c r="L210" s="109"/>
      <c r="M210" s="106"/>
      <c r="N210" s="106"/>
      <c r="Q210" s="105"/>
      <c r="R210" s="106"/>
      <c r="T210" s="108"/>
      <c r="U210" s="108"/>
      <c r="V210" s="108"/>
    </row>
    <row r="211" spans="1:22" ht="18.600000000000001" customHeight="1" x14ac:dyDescent="0.25">
      <c r="A211" s="99" t="s">
        <v>330</v>
      </c>
      <c r="B211" s="99" t="s">
        <v>330</v>
      </c>
      <c r="C211" s="99" t="s">
        <v>330</v>
      </c>
      <c r="E211" s="109"/>
      <c r="F211" s="100" t="s">
        <v>330</v>
      </c>
      <c r="G211" s="100" t="s">
        <v>330</v>
      </c>
      <c r="H211" s="109"/>
      <c r="I211" s="109"/>
      <c r="J211" s="109"/>
      <c r="K211" s="109"/>
      <c r="L211" s="109"/>
      <c r="M211" s="106"/>
      <c r="N211" s="106"/>
      <c r="Q211" s="105"/>
      <c r="R211" s="106"/>
      <c r="T211" s="108"/>
      <c r="U211" s="108"/>
      <c r="V211" s="108"/>
    </row>
    <row r="212" spans="1:22" ht="18.600000000000001" customHeight="1" x14ac:dyDescent="0.25">
      <c r="A212" s="99" t="s">
        <v>330</v>
      </c>
      <c r="B212" s="99" t="s">
        <v>330</v>
      </c>
      <c r="C212" s="99" t="s">
        <v>330</v>
      </c>
      <c r="E212" s="109"/>
      <c r="F212" s="100" t="s">
        <v>330</v>
      </c>
      <c r="G212" s="100" t="s">
        <v>330</v>
      </c>
      <c r="H212" s="109"/>
      <c r="I212" s="109"/>
      <c r="J212" s="109"/>
      <c r="K212" s="109"/>
      <c r="L212" s="109"/>
      <c r="M212" s="106"/>
      <c r="N212" s="106"/>
      <c r="Q212" s="105"/>
      <c r="R212" s="106"/>
      <c r="T212" s="108"/>
      <c r="U212" s="108"/>
      <c r="V212" s="108"/>
    </row>
    <row r="213" spans="1:22" ht="18.600000000000001" customHeight="1" x14ac:dyDescent="0.25">
      <c r="A213" s="99" t="s">
        <v>330</v>
      </c>
      <c r="B213" s="99" t="s">
        <v>330</v>
      </c>
      <c r="C213" s="99" t="s">
        <v>330</v>
      </c>
      <c r="E213" s="109"/>
      <c r="F213" s="100" t="s">
        <v>330</v>
      </c>
      <c r="G213" s="100" t="s">
        <v>330</v>
      </c>
      <c r="H213" s="109"/>
      <c r="I213" s="109"/>
      <c r="J213" s="109"/>
      <c r="K213" s="109"/>
      <c r="L213" s="109"/>
      <c r="M213" s="106"/>
      <c r="N213" s="106"/>
      <c r="Q213" s="105"/>
      <c r="R213" s="106"/>
      <c r="T213" s="108"/>
      <c r="U213" s="108"/>
      <c r="V213" s="108"/>
    </row>
    <row r="214" spans="1:22" ht="18.600000000000001" customHeight="1" x14ac:dyDescent="0.25">
      <c r="A214" s="99" t="s">
        <v>330</v>
      </c>
      <c r="B214" s="99" t="s">
        <v>330</v>
      </c>
      <c r="C214" s="99" t="s">
        <v>330</v>
      </c>
      <c r="E214" s="109"/>
      <c r="F214" s="100" t="s">
        <v>330</v>
      </c>
      <c r="G214" s="100" t="s">
        <v>330</v>
      </c>
      <c r="H214" s="109"/>
      <c r="I214" s="109"/>
      <c r="J214" s="109"/>
      <c r="K214" s="109"/>
      <c r="L214" s="109"/>
      <c r="M214" s="106"/>
      <c r="N214" s="106"/>
      <c r="Q214" s="105"/>
      <c r="R214" s="106"/>
      <c r="T214" s="108"/>
      <c r="U214" s="108"/>
      <c r="V214" s="108"/>
    </row>
    <row r="215" spans="1:22" ht="18.600000000000001" customHeight="1" x14ac:dyDescent="0.25">
      <c r="A215" s="99" t="s">
        <v>330</v>
      </c>
      <c r="B215" s="99" t="s">
        <v>330</v>
      </c>
      <c r="C215" s="99" t="s">
        <v>330</v>
      </c>
      <c r="E215" s="109"/>
      <c r="F215" s="100" t="s">
        <v>330</v>
      </c>
      <c r="G215" s="100" t="s">
        <v>330</v>
      </c>
      <c r="H215" s="109"/>
      <c r="I215" s="109"/>
      <c r="J215" s="109"/>
      <c r="K215" s="109"/>
      <c r="L215" s="109"/>
      <c r="M215" s="106"/>
      <c r="N215" s="106"/>
      <c r="Q215" s="105"/>
      <c r="R215" s="106"/>
      <c r="T215" s="108"/>
      <c r="U215" s="108"/>
      <c r="V215" s="108"/>
    </row>
    <row r="216" spans="1:22" ht="18.600000000000001" customHeight="1" x14ac:dyDescent="0.25">
      <c r="A216" s="99" t="s">
        <v>330</v>
      </c>
      <c r="B216" s="99" t="s">
        <v>330</v>
      </c>
      <c r="C216" s="99" t="s">
        <v>330</v>
      </c>
      <c r="E216" s="109"/>
      <c r="F216" s="100" t="s">
        <v>330</v>
      </c>
      <c r="G216" s="100" t="s">
        <v>330</v>
      </c>
      <c r="H216" s="109"/>
      <c r="I216" s="109"/>
      <c r="J216" s="109"/>
      <c r="K216" s="109"/>
      <c r="L216" s="109"/>
      <c r="M216" s="106"/>
      <c r="N216" s="106"/>
      <c r="Q216" s="105"/>
      <c r="R216" s="106"/>
      <c r="T216" s="108"/>
      <c r="U216" s="108"/>
      <c r="V216" s="108"/>
    </row>
    <row r="217" spans="1:22" ht="18.600000000000001" customHeight="1" x14ac:dyDescent="0.25">
      <c r="A217" s="99" t="s">
        <v>330</v>
      </c>
      <c r="B217" s="99" t="s">
        <v>330</v>
      </c>
      <c r="C217" s="99" t="s">
        <v>330</v>
      </c>
      <c r="E217" s="109"/>
      <c r="F217" s="100" t="s">
        <v>330</v>
      </c>
      <c r="G217" s="100" t="s">
        <v>330</v>
      </c>
      <c r="H217" s="109"/>
      <c r="I217" s="109"/>
      <c r="J217" s="109"/>
      <c r="K217" s="109"/>
      <c r="L217" s="109"/>
      <c r="M217" s="106"/>
      <c r="N217" s="106"/>
      <c r="Q217" s="105"/>
      <c r="R217" s="106"/>
      <c r="T217" s="108"/>
      <c r="U217" s="108"/>
      <c r="V217" s="108"/>
    </row>
    <row r="218" spans="1:22" ht="18.600000000000001" customHeight="1" x14ac:dyDescent="0.25">
      <c r="A218" s="99" t="s">
        <v>330</v>
      </c>
      <c r="B218" s="99" t="s">
        <v>330</v>
      </c>
      <c r="C218" s="99" t="s">
        <v>330</v>
      </c>
      <c r="E218" s="109"/>
      <c r="F218" s="100" t="s">
        <v>330</v>
      </c>
      <c r="G218" s="100" t="s">
        <v>330</v>
      </c>
      <c r="H218" s="109"/>
      <c r="I218" s="109"/>
      <c r="J218" s="109"/>
      <c r="K218" s="109"/>
      <c r="L218" s="109"/>
      <c r="M218" s="106"/>
      <c r="N218" s="106"/>
      <c r="Q218" s="105"/>
      <c r="R218" s="106"/>
      <c r="T218" s="108"/>
      <c r="U218" s="108"/>
      <c r="V218" s="108"/>
    </row>
    <row r="219" spans="1:22" ht="18.600000000000001" customHeight="1" x14ac:dyDescent="0.25">
      <c r="A219" s="99" t="s">
        <v>330</v>
      </c>
      <c r="B219" s="99" t="s">
        <v>330</v>
      </c>
      <c r="C219" s="99" t="s">
        <v>330</v>
      </c>
      <c r="E219" s="109"/>
      <c r="F219" s="100" t="s">
        <v>330</v>
      </c>
      <c r="G219" s="100" t="s">
        <v>330</v>
      </c>
      <c r="H219" s="109"/>
      <c r="I219" s="109"/>
      <c r="J219" s="109"/>
      <c r="K219" s="109"/>
      <c r="L219" s="109"/>
      <c r="M219" s="106"/>
      <c r="N219" s="106"/>
      <c r="Q219" s="105"/>
      <c r="R219" s="106"/>
      <c r="T219" s="108"/>
      <c r="U219" s="108"/>
      <c r="V219" s="108"/>
    </row>
    <row r="220" spans="1:22" ht="18.600000000000001" customHeight="1" x14ac:dyDescent="0.25">
      <c r="A220" s="99" t="s">
        <v>330</v>
      </c>
      <c r="B220" s="99" t="s">
        <v>330</v>
      </c>
      <c r="C220" s="99" t="s">
        <v>330</v>
      </c>
      <c r="E220" s="109"/>
      <c r="F220" s="100" t="s">
        <v>330</v>
      </c>
      <c r="G220" s="100" t="s">
        <v>330</v>
      </c>
      <c r="H220" s="109"/>
      <c r="I220" s="109"/>
      <c r="J220" s="109"/>
      <c r="K220" s="109"/>
      <c r="L220" s="109"/>
      <c r="M220" s="106"/>
      <c r="N220" s="106"/>
      <c r="Q220" s="105"/>
      <c r="R220" s="106"/>
      <c r="T220" s="108"/>
      <c r="U220" s="108"/>
      <c r="V220" s="108"/>
    </row>
    <row r="221" spans="1:22" ht="18.600000000000001" customHeight="1" x14ac:dyDescent="0.25">
      <c r="A221" s="99" t="s">
        <v>330</v>
      </c>
      <c r="B221" s="99" t="s">
        <v>330</v>
      </c>
      <c r="C221" s="99" t="s">
        <v>330</v>
      </c>
      <c r="E221" s="109"/>
      <c r="F221" s="100" t="s">
        <v>330</v>
      </c>
      <c r="G221" s="100" t="s">
        <v>330</v>
      </c>
      <c r="H221" s="109"/>
      <c r="I221" s="109"/>
      <c r="J221" s="109"/>
      <c r="K221" s="109"/>
      <c r="L221" s="109"/>
      <c r="M221" s="106"/>
      <c r="N221" s="106"/>
      <c r="Q221" s="105"/>
      <c r="R221" s="106"/>
      <c r="T221" s="108"/>
      <c r="U221" s="108"/>
      <c r="V221" s="108"/>
    </row>
    <row r="222" spans="1:22" ht="18.600000000000001" customHeight="1" x14ac:dyDescent="0.25">
      <c r="A222" s="99" t="s">
        <v>330</v>
      </c>
      <c r="B222" s="99" t="s">
        <v>330</v>
      </c>
      <c r="C222" s="99" t="s">
        <v>330</v>
      </c>
      <c r="E222" s="109"/>
      <c r="F222" s="100" t="s">
        <v>330</v>
      </c>
      <c r="G222" s="100" t="s">
        <v>330</v>
      </c>
      <c r="H222" s="109"/>
      <c r="I222" s="109"/>
      <c r="J222" s="109"/>
      <c r="K222" s="109"/>
      <c r="L222" s="109"/>
      <c r="M222" s="106"/>
      <c r="N222" s="106"/>
      <c r="Q222" s="105"/>
      <c r="R222" s="106"/>
      <c r="T222" s="108"/>
      <c r="U222" s="108"/>
      <c r="V222" s="108"/>
    </row>
    <row r="223" spans="1:22" ht="18.600000000000001" customHeight="1" x14ac:dyDescent="0.25">
      <c r="A223" s="99" t="s">
        <v>330</v>
      </c>
      <c r="B223" s="99" t="s">
        <v>330</v>
      </c>
      <c r="C223" s="99" t="s">
        <v>330</v>
      </c>
      <c r="E223" s="109"/>
      <c r="F223" s="100" t="s">
        <v>330</v>
      </c>
      <c r="G223" s="100" t="s">
        <v>330</v>
      </c>
      <c r="H223" s="109"/>
      <c r="I223" s="109"/>
      <c r="J223" s="109"/>
      <c r="K223" s="109"/>
      <c r="L223" s="109"/>
      <c r="M223" s="106"/>
      <c r="N223" s="106"/>
      <c r="Q223" s="105"/>
      <c r="R223" s="106"/>
      <c r="T223" s="108"/>
      <c r="U223" s="108"/>
      <c r="V223" s="108"/>
    </row>
    <row r="224" spans="1:22" ht="18.600000000000001" customHeight="1" x14ac:dyDescent="0.25">
      <c r="A224" s="99" t="s">
        <v>330</v>
      </c>
      <c r="B224" s="99" t="s">
        <v>330</v>
      </c>
      <c r="C224" s="99" t="s">
        <v>330</v>
      </c>
      <c r="E224" s="109"/>
      <c r="F224" s="100" t="s">
        <v>330</v>
      </c>
      <c r="G224" s="100" t="s">
        <v>330</v>
      </c>
      <c r="H224" s="109"/>
      <c r="I224" s="109"/>
      <c r="J224" s="109"/>
      <c r="K224" s="109"/>
      <c r="L224" s="109"/>
      <c r="M224" s="106"/>
      <c r="N224" s="106"/>
      <c r="Q224" s="105"/>
      <c r="R224" s="106"/>
      <c r="T224" s="108"/>
      <c r="U224" s="108"/>
      <c r="V224" s="108"/>
    </row>
    <row r="225" spans="1:22" ht="18.600000000000001" customHeight="1" x14ac:dyDescent="0.25">
      <c r="A225" s="99" t="s">
        <v>330</v>
      </c>
      <c r="B225" s="99" t="s">
        <v>330</v>
      </c>
      <c r="C225" s="99" t="s">
        <v>330</v>
      </c>
      <c r="E225" s="109"/>
      <c r="F225" s="100" t="s">
        <v>330</v>
      </c>
      <c r="G225" s="100" t="s">
        <v>330</v>
      </c>
      <c r="H225" s="109"/>
      <c r="I225" s="109"/>
      <c r="J225" s="109"/>
      <c r="K225" s="109"/>
      <c r="L225" s="109"/>
      <c r="M225" s="106"/>
      <c r="N225" s="106"/>
      <c r="Q225" s="105"/>
      <c r="R225" s="106"/>
      <c r="T225" s="108"/>
      <c r="U225" s="108"/>
      <c r="V225" s="108"/>
    </row>
    <row r="226" spans="1:22" ht="18.600000000000001" customHeight="1" x14ac:dyDescent="0.25">
      <c r="A226" s="99" t="s">
        <v>330</v>
      </c>
      <c r="B226" s="99" t="s">
        <v>330</v>
      </c>
      <c r="C226" s="99" t="s">
        <v>330</v>
      </c>
      <c r="E226" s="109"/>
      <c r="F226" s="100" t="s">
        <v>330</v>
      </c>
      <c r="G226" s="100" t="s">
        <v>330</v>
      </c>
      <c r="H226" s="109"/>
      <c r="I226" s="109"/>
      <c r="J226" s="109"/>
      <c r="K226" s="109"/>
      <c r="L226" s="109"/>
      <c r="M226" s="106"/>
      <c r="N226" s="106"/>
      <c r="Q226" s="105"/>
      <c r="R226" s="106"/>
      <c r="T226" s="108"/>
      <c r="U226" s="108"/>
      <c r="V226" s="108"/>
    </row>
    <row r="227" spans="1:22" ht="18.600000000000001" customHeight="1" x14ac:dyDescent="0.25">
      <c r="A227" s="99" t="s">
        <v>330</v>
      </c>
      <c r="B227" s="99" t="s">
        <v>330</v>
      </c>
      <c r="C227" s="99" t="s">
        <v>330</v>
      </c>
      <c r="E227" s="109"/>
      <c r="F227" s="100" t="s">
        <v>330</v>
      </c>
      <c r="G227" s="100" t="s">
        <v>330</v>
      </c>
      <c r="H227" s="109"/>
      <c r="I227" s="109"/>
      <c r="J227" s="109"/>
      <c r="K227" s="109"/>
      <c r="L227" s="109"/>
      <c r="M227" s="106"/>
      <c r="N227" s="106"/>
      <c r="Q227" s="105"/>
      <c r="R227" s="106"/>
      <c r="T227" s="108"/>
      <c r="U227" s="108"/>
      <c r="V227" s="108"/>
    </row>
    <row r="228" spans="1:22" ht="18.600000000000001" customHeight="1" x14ac:dyDescent="0.25">
      <c r="A228" s="99" t="s">
        <v>330</v>
      </c>
      <c r="B228" s="99" t="s">
        <v>330</v>
      </c>
      <c r="C228" s="99" t="s">
        <v>330</v>
      </c>
      <c r="E228" s="109"/>
      <c r="F228" s="100" t="s">
        <v>330</v>
      </c>
      <c r="G228" s="100" t="s">
        <v>330</v>
      </c>
      <c r="H228" s="109"/>
      <c r="I228" s="109"/>
      <c r="J228" s="109"/>
      <c r="K228" s="109"/>
      <c r="L228" s="109"/>
      <c r="M228" s="106"/>
      <c r="N228" s="106"/>
      <c r="Q228" s="105"/>
      <c r="R228" s="106"/>
      <c r="T228" s="108"/>
      <c r="U228" s="108"/>
      <c r="V228" s="108"/>
    </row>
    <row r="229" spans="1:22" ht="18.600000000000001" customHeight="1" x14ac:dyDescent="0.25">
      <c r="A229" s="99" t="s">
        <v>330</v>
      </c>
      <c r="B229" s="99" t="s">
        <v>330</v>
      </c>
      <c r="C229" s="99" t="s">
        <v>330</v>
      </c>
      <c r="E229" s="109"/>
      <c r="F229" s="100" t="s">
        <v>330</v>
      </c>
      <c r="G229" s="100" t="s">
        <v>330</v>
      </c>
      <c r="H229" s="109"/>
      <c r="I229" s="109"/>
      <c r="J229" s="109"/>
      <c r="K229" s="109"/>
      <c r="L229" s="109"/>
      <c r="M229" s="106"/>
      <c r="N229" s="106"/>
      <c r="Q229" s="105"/>
      <c r="R229" s="106"/>
      <c r="T229" s="108"/>
      <c r="U229" s="108"/>
      <c r="V229" s="108"/>
    </row>
    <row r="230" spans="1:22" ht="18.600000000000001" customHeight="1" x14ac:dyDescent="0.25">
      <c r="A230" s="99" t="s">
        <v>330</v>
      </c>
      <c r="B230" s="99" t="s">
        <v>330</v>
      </c>
      <c r="C230" s="99" t="s">
        <v>330</v>
      </c>
      <c r="E230" s="109"/>
      <c r="F230" s="100" t="s">
        <v>330</v>
      </c>
      <c r="G230" s="100" t="s">
        <v>330</v>
      </c>
      <c r="H230" s="109"/>
      <c r="I230" s="109"/>
      <c r="J230" s="109"/>
      <c r="K230" s="109"/>
      <c r="L230" s="109"/>
      <c r="M230" s="106"/>
      <c r="N230" s="106"/>
      <c r="Q230" s="105"/>
      <c r="R230" s="106"/>
      <c r="T230" s="108"/>
      <c r="U230" s="108"/>
      <c r="V230" s="108"/>
    </row>
    <row r="231" spans="1:22" ht="18.600000000000001" customHeight="1" x14ac:dyDescent="0.25">
      <c r="A231" s="99" t="s">
        <v>330</v>
      </c>
      <c r="B231" s="99" t="s">
        <v>330</v>
      </c>
      <c r="C231" s="99" t="s">
        <v>330</v>
      </c>
      <c r="E231" s="109"/>
      <c r="F231" s="100" t="s">
        <v>330</v>
      </c>
      <c r="G231" s="100" t="s">
        <v>330</v>
      </c>
      <c r="H231" s="109"/>
      <c r="I231" s="109"/>
      <c r="J231" s="109"/>
      <c r="K231" s="109"/>
      <c r="L231" s="109"/>
      <c r="M231" s="106"/>
      <c r="N231" s="106"/>
      <c r="Q231" s="105"/>
      <c r="R231" s="106"/>
      <c r="T231" s="108"/>
      <c r="U231" s="108"/>
      <c r="V231" s="108"/>
    </row>
    <row r="232" spans="1:22" ht="18.600000000000001" customHeight="1" x14ac:dyDescent="0.25">
      <c r="A232" s="99" t="s">
        <v>330</v>
      </c>
      <c r="B232" s="99" t="s">
        <v>330</v>
      </c>
      <c r="C232" s="99" t="s">
        <v>330</v>
      </c>
      <c r="E232" s="109"/>
      <c r="F232" s="100" t="s">
        <v>330</v>
      </c>
      <c r="G232" s="100" t="s">
        <v>330</v>
      </c>
      <c r="H232" s="109"/>
      <c r="I232" s="109"/>
      <c r="J232" s="109"/>
      <c r="K232" s="109"/>
      <c r="L232" s="109"/>
      <c r="M232" s="106"/>
      <c r="N232" s="106"/>
      <c r="Q232" s="105"/>
      <c r="R232" s="106"/>
      <c r="T232" s="108"/>
      <c r="U232" s="108"/>
      <c r="V232" s="108"/>
    </row>
    <row r="233" spans="1:22" ht="18.600000000000001" customHeight="1" x14ac:dyDescent="0.25">
      <c r="A233" s="99" t="s">
        <v>330</v>
      </c>
      <c r="B233" s="99" t="s">
        <v>330</v>
      </c>
      <c r="C233" s="99" t="s">
        <v>330</v>
      </c>
      <c r="E233" s="109"/>
      <c r="F233" s="100" t="s">
        <v>330</v>
      </c>
      <c r="G233" s="100" t="s">
        <v>330</v>
      </c>
      <c r="H233" s="109"/>
      <c r="I233" s="109"/>
      <c r="J233" s="109"/>
      <c r="K233" s="109"/>
      <c r="L233" s="109"/>
      <c r="M233" s="106"/>
      <c r="N233" s="106"/>
      <c r="Q233" s="105"/>
      <c r="R233" s="106"/>
      <c r="T233" s="108"/>
      <c r="U233" s="108"/>
      <c r="V233" s="108"/>
    </row>
    <row r="234" spans="1:22" ht="18.600000000000001" customHeight="1" x14ac:dyDescent="0.25">
      <c r="A234" s="99" t="s">
        <v>330</v>
      </c>
      <c r="B234" s="99" t="s">
        <v>330</v>
      </c>
      <c r="C234" s="99" t="s">
        <v>330</v>
      </c>
      <c r="E234" s="109"/>
      <c r="F234" s="100" t="s">
        <v>330</v>
      </c>
      <c r="G234" s="100" t="s">
        <v>330</v>
      </c>
      <c r="H234" s="109"/>
      <c r="I234" s="109"/>
      <c r="J234" s="109"/>
      <c r="K234" s="109"/>
      <c r="L234" s="109"/>
      <c r="M234" s="106"/>
      <c r="N234" s="106"/>
      <c r="Q234" s="105"/>
      <c r="R234" s="106"/>
      <c r="T234" s="108"/>
      <c r="U234" s="108"/>
      <c r="V234" s="108"/>
    </row>
    <row r="235" spans="1:22" ht="18.600000000000001" customHeight="1" x14ac:dyDescent="0.25">
      <c r="A235" s="99" t="s">
        <v>330</v>
      </c>
      <c r="B235" s="99" t="s">
        <v>330</v>
      </c>
      <c r="C235" s="99" t="s">
        <v>330</v>
      </c>
      <c r="E235" s="109"/>
      <c r="F235" s="100" t="s">
        <v>330</v>
      </c>
      <c r="G235" s="100" t="s">
        <v>330</v>
      </c>
      <c r="H235" s="109"/>
      <c r="I235" s="109"/>
      <c r="J235" s="109"/>
      <c r="K235" s="109"/>
      <c r="L235" s="109"/>
      <c r="M235" s="106"/>
      <c r="N235" s="106"/>
      <c r="Q235" s="105"/>
      <c r="R235" s="106"/>
      <c r="T235" s="108"/>
      <c r="U235" s="108"/>
      <c r="V235" s="108"/>
    </row>
    <row r="236" spans="1:22" ht="18.600000000000001" customHeight="1" x14ac:dyDescent="0.25">
      <c r="A236" s="99" t="s">
        <v>330</v>
      </c>
      <c r="B236" s="99" t="s">
        <v>330</v>
      </c>
      <c r="C236" s="99" t="s">
        <v>330</v>
      </c>
      <c r="E236" s="109"/>
      <c r="F236" s="100" t="s">
        <v>330</v>
      </c>
      <c r="G236" s="100" t="s">
        <v>330</v>
      </c>
      <c r="H236" s="109"/>
      <c r="I236" s="109"/>
      <c r="J236" s="109"/>
      <c r="K236" s="109"/>
      <c r="L236" s="109"/>
      <c r="M236" s="106"/>
      <c r="N236" s="106"/>
      <c r="Q236" s="105"/>
      <c r="R236" s="106"/>
      <c r="T236" s="108"/>
      <c r="U236" s="108"/>
      <c r="V236" s="108"/>
    </row>
    <row r="237" spans="1:22" ht="18.600000000000001" customHeight="1" x14ac:dyDescent="0.25">
      <c r="A237" s="99" t="s">
        <v>330</v>
      </c>
      <c r="B237" s="99" t="s">
        <v>330</v>
      </c>
      <c r="C237" s="99" t="s">
        <v>330</v>
      </c>
      <c r="E237" s="109"/>
      <c r="F237" s="100" t="s">
        <v>330</v>
      </c>
      <c r="G237" s="100" t="s">
        <v>330</v>
      </c>
      <c r="H237" s="109"/>
      <c r="I237" s="109"/>
      <c r="J237" s="109"/>
      <c r="K237" s="109"/>
      <c r="L237" s="109"/>
      <c r="M237" s="106"/>
      <c r="N237" s="106"/>
      <c r="Q237" s="105"/>
      <c r="R237" s="106"/>
      <c r="T237" s="108"/>
      <c r="U237" s="108"/>
      <c r="V237" s="108"/>
    </row>
    <row r="238" spans="1:22" ht="18.600000000000001" customHeight="1" x14ac:dyDescent="0.25">
      <c r="A238" s="99" t="s">
        <v>330</v>
      </c>
      <c r="B238" s="99" t="s">
        <v>330</v>
      </c>
      <c r="C238" s="99" t="s">
        <v>330</v>
      </c>
      <c r="E238" s="109"/>
      <c r="F238" s="100" t="s">
        <v>330</v>
      </c>
      <c r="G238" s="100" t="s">
        <v>330</v>
      </c>
      <c r="H238" s="109"/>
      <c r="I238" s="109"/>
      <c r="J238" s="109"/>
      <c r="K238" s="109"/>
      <c r="L238" s="109"/>
      <c r="M238" s="106"/>
      <c r="N238" s="106"/>
      <c r="Q238" s="105"/>
      <c r="R238" s="106"/>
      <c r="T238" s="108"/>
      <c r="U238" s="108"/>
      <c r="V238" s="108"/>
    </row>
    <row r="239" spans="1:22" ht="18.600000000000001" customHeight="1" x14ac:dyDescent="0.25">
      <c r="A239" s="99" t="s">
        <v>330</v>
      </c>
      <c r="B239" s="99" t="s">
        <v>330</v>
      </c>
      <c r="C239" s="99" t="s">
        <v>330</v>
      </c>
      <c r="E239" s="109"/>
      <c r="F239" s="100" t="s">
        <v>330</v>
      </c>
      <c r="G239" s="100" t="s">
        <v>330</v>
      </c>
      <c r="H239" s="109"/>
      <c r="I239" s="109"/>
      <c r="J239" s="109"/>
      <c r="K239" s="109"/>
      <c r="L239" s="109"/>
      <c r="M239" s="106"/>
      <c r="N239" s="106"/>
      <c r="Q239" s="105"/>
      <c r="R239" s="106"/>
      <c r="T239" s="108"/>
      <c r="U239" s="108"/>
      <c r="V239" s="108"/>
    </row>
    <row r="240" spans="1:22" ht="18.600000000000001" customHeight="1" x14ac:dyDescent="0.25">
      <c r="A240" s="99" t="s">
        <v>330</v>
      </c>
      <c r="B240" s="99" t="s">
        <v>330</v>
      </c>
      <c r="C240" s="99" t="s">
        <v>330</v>
      </c>
      <c r="E240" s="109"/>
      <c r="F240" s="100" t="s">
        <v>330</v>
      </c>
      <c r="G240" s="100" t="s">
        <v>330</v>
      </c>
      <c r="H240" s="109"/>
      <c r="I240" s="109"/>
      <c r="J240" s="109"/>
      <c r="K240" s="109"/>
      <c r="L240" s="109"/>
      <c r="M240" s="106"/>
      <c r="N240" s="106"/>
      <c r="Q240" s="105"/>
      <c r="R240" s="106"/>
      <c r="T240" s="108"/>
      <c r="U240" s="108"/>
      <c r="V240" s="108"/>
    </row>
    <row r="241" spans="1:7" ht="18.600000000000001" customHeight="1" x14ac:dyDescent="0.25">
      <c r="A241" s="99" t="s">
        <v>330</v>
      </c>
      <c r="B241" s="99" t="s">
        <v>330</v>
      </c>
      <c r="C241" s="99" t="s">
        <v>330</v>
      </c>
      <c r="F241" s="100" t="s">
        <v>330</v>
      </c>
      <c r="G241" s="100" t="s">
        <v>330</v>
      </c>
    </row>
    <row r="242" spans="1:7" ht="18.600000000000001" customHeight="1" x14ac:dyDescent="0.25">
      <c r="A242" s="99" t="s">
        <v>330</v>
      </c>
      <c r="B242" s="99" t="s">
        <v>330</v>
      </c>
      <c r="C242" s="99" t="s">
        <v>330</v>
      </c>
      <c r="F242" s="100" t="s">
        <v>330</v>
      </c>
      <c r="G242" s="100" t="s">
        <v>330</v>
      </c>
    </row>
    <row r="243" spans="1:7" ht="18.600000000000001" customHeight="1" x14ac:dyDescent="0.25">
      <c r="A243" s="99" t="s">
        <v>330</v>
      </c>
      <c r="B243" s="99" t="s">
        <v>330</v>
      </c>
      <c r="C243" s="99" t="s">
        <v>330</v>
      </c>
      <c r="F243" s="100" t="s">
        <v>330</v>
      </c>
      <c r="G243" s="100" t="s">
        <v>330</v>
      </c>
    </row>
    <row r="244" spans="1:7" ht="18.600000000000001" customHeight="1" x14ac:dyDescent="0.25">
      <c r="A244" s="99" t="s">
        <v>330</v>
      </c>
      <c r="B244" s="99" t="s">
        <v>330</v>
      </c>
      <c r="C244" s="99" t="s">
        <v>330</v>
      </c>
      <c r="F244" s="100" t="s">
        <v>330</v>
      </c>
      <c r="G244" s="100" t="s">
        <v>330</v>
      </c>
    </row>
    <row r="245" spans="1:7" ht="18.600000000000001" customHeight="1" x14ac:dyDescent="0.25">
      <c r="A245" s="99" t="s">
        <v>330</v>
      </c>
      <c r="B245" s="99" t="s">
        <v>330</v>
      </c>
      <c r="C245" s="99" t="s">
        <v>330</v>
      </c>
      <c r="F245" s="100" t="s">
        <v>330</v>
      </c>
      <c r="G245" s="100" t="s">
        <v>330</v>
      </c>
    </row>
    <row r="246" spans="1:7" ht="18.600000000000001" customHeight="1" x14ac:dyDescent="0.25">
      <c r="A246" s="99" t="s">
        <v>330</v>
      </c>
      <c r="B246" s="99" t="s">
        <v>330</v>
      </c>
      <c r="C246" s="99" t="s">
        <v>330</v>
      </c>
      <c r="F246" s="100" t="s">
        <v>330</v>
      </c>
      <c r="G246" s="100" t="s">
        <v>330</v>
      </c>
    </row>
    <row r="247" spans="1:7" ht="18.600000000000001" customHeight="1" x14ac:dyDescent="0.25">
      <c r="A247" s="99" t="s">
        <v>330</v>
      </c>
      <c r="B247" s="99" t="s">
        <v>330</v>
      </c>
      <c r="C247" s="99" t="s">
        <v>330</v>
      </c>
      <c r="F247" s="100" t="s">
        <v>330</v>
      </c>
      <c r="G247" s="100" t="s">
        <v>330</v>
      </c>
    </row>
    <row r="248" spans="1:7" ht="18.600000000000001" customHeight="1" x14ac:dyDescent="0.25">
      <c r="A248" s="99" t="s">
        <v>330</v>
      </c>
      <c r="B248" s="99" t="s">
        <v>330</v>
      </c>
      <c r="C248" s="99" t="s">
        <v>330</v>
      </c>
      <c r="F248" s="100" t="s">
        <v>330</v>
      </c>
      <c r="G248" s="100" t="s">
        <v>330</v>
      </c>
    </row>
    <row r="249" spans="1:7" ht="18.600000000000001" customHeight="1" x14ac:dyDescent="0.25">
      <c r="A249" s="99" t="s">
        <v>330</v>
      </c>
      <c r="B249" s="99" t="s">
        <v>330</v>
      </c>
      <c r="C249" s="99" t="s">
        <v>330</v>
      </c>
      <c r="F249" s="100" t="s">
        <v>330</v>
      </c>
      <c r="G249" s="100" t="s">
        <v>330</v>
      </c>
    </row>
    <row r="250" spans="1:7" ht="18.600000000000001" customHeight="1" x14ac:dyDescent="0.25">
      <c r="A250" s="99" t="s">
        <v>330</v>
      </c>
      <c r="B250" s="99" t="s">
        <v>330</v>
      </c>
      <c r="C250" s="99" t="s">
        <v>330</v>
      </c>
      <c r="F250" s="100" t="s">
        <v>330</v>
      </c>
      <c r="G250" s="100" t="s">
        <v>330</v>
      </c>
    </row>
    <row r="251" spans="1:7" ht="18.600000000000001" customHeight="1" x14ac:dyDescent="0.25">
      <c r="A251" s="99" t="s">
        <v>330</v>
      </c>
      <c r="B251" s="99" t="s">
        <v>330</v>
      </c>
      <c r="C251" s="99" t="s">
        <v>330</v>
      </c>
      <c r="F251" s="100" t="s">
        <v>330</v>
      </c>
      <c r="G251" s="100" t="s">
        <v>330</v>
      </c>
    </row>
    <row r="252" spans="1:7" ht="18.600000000000001" customHeight="1" x14ac:dyDescent="0.25">
      <c r="A252" s="99" t="s">
        <v>330</v>
      </c>
      <c r="B252" s="99" t="s">
        <v>330</v>
      </c>
      <c r="C252" s="99" t="s">
        <v>330</v>
      </c>
      <c r="F252" s="100" t="s">
        <v>330</v>
      </c>
      <c r="G252" s="100" t="s">
        <v>330</v>
      </c>
    </row>
    <row r="253" spans="1:7" ht="18.600000000000001" customHeight="1" x14ac:dyDescent="0.25">
      <c r="A253" s="99" t="s">
        <v>330</v>
      </c>
      <c r="B253" s="99" t="s">
        <v>330</v>
      </c>
      <c r="C253" s="99" t="s">
        <v>330</v>
      </c>
      <c r="F253" s="100" t="s">
        <v>330</v>
      </c>
      <c r="G253" s="100" t="s">
        <v>330</v>
      </c>
    </row>
    <row r="254" spans="1:7" ht="18.600000000000001" customHeight="1" x14ac:dyDescent="0.25">
      <c r="A254" s="99" t="s">
        <v>330</v>
      </c>
      <c r="B254" s="99" t="s">
        <v>330</v>
      </c>
      <c r="C254" s="99" t="s">
        <v>330</v>
      </c>
      <c r="F254" s="100" t="s">
        <v>330</v>
      </c>
      <c r="G254" s="100" t="s">
        <v>330</v>
      </c>
    </row>
    <row r="255" spans="1:7" ht="18.600000000000001" customHeight="1" x14ac:dyDescent="0.25">
      <c r="A255" s="99" t="s">
        <v>330</v>
      </c>
      <c r="B255" s="99" t="s">
        <v>330</v>
      </c>
      <c r="C255" s="99" t="s">
        <v>330</v>
      </c>
      <c r="F255" s="100" t="s">
        <v>330</v>
      </c>
      <c r="G255" s="100" t="s">
        <v>330</v>
      </c>
    </row>
    <row r="256" spans="1:7" ht="18.600000000000001" customHeight="1" x14ac:dyDescent="0.25">
      <c r="A256" s="99" t="s">
        <v>330</v>
      </c>
      <c r="B256" s="99" t="s">
        <v>330</v>
      </c>
      <c r="C256" s="99" t="s">
        <v>330</v>
      </c>
      <c r="F256" s="100" t="s">
        <v>330</v>
      </c>
      <c r="G256" s="100" t="s">
        <v>330</v>
      </c>
    </row>
    <row r="257" spans="1:7" ht="18.600000000000001" customHeight="1" x14ac:dyDescent="0.25">
      <c r="A257" s="99" t="s">
        <v>330</v>
      </c>
      <c r="B257" s="99" t="s">
        <v>330</v>
      </c>
      <c r="C257" s="99" t="s">
        <v>330</v>
      </c>
      <c r="F257" s="100" t="s">
        <v>330</v>
      </c>
      <c r="G257" s="100" t="s">
        <v>330</v>
      </c>
    </row>
    <row r="258" spans="1:7" ht="18.600000000000001" customHeight="1" x14ac:dyDescent="0.25">
      <c r="A258" s="99" t="s">
        <v>330</v>
      </c>
      <c r="B258" s="99" t="s">
        <v>330</v>
      </c>
      <c r="C258" s="99" t="s">
        <v>330</v>
      </c>
      <c r="F258" s="100" t="s">
        <v>330</v>
      </c>
      <c r="G258" s="100" t="s">
        <v>330</v>
      </c>
    </row>
    <row r="259" spans="1:7" ht="18.600000000000001" customHeight="1" x14ac:dyDescent="0.25">
      <c r="A259" s="99" t="s">
        <v>330</v>
      </c>
      <c r="B259" s="99" t="s">
        <v>330</v>
      </c>
      <c r="C259" s="99" t="s">
        <v>330</v>
      </c>
      <c r="F259" s="100" t="s">
        <v>330</v>
      </c>
      <c r="G259" s="100" t="s">
        <v>330</v>
      </c>
    </row>
    <row r="260" spans="1:7" ht="18.600000000000001" customHeight="1" x14ac:dyDescent="0.25">
      <c r="A260" s="99" t="s">
        <v>330</v>
      </c>
      <c r="B260" s="99" t="s">
        <v>330</v>
      </c>
      <c r="C260" s="99" t="s">
        <v>330</v>
      </c>
      <c r="F260" s="100" t="s">
        <v>330</v>
      </c>
      <c r="G260" s="100" t="s">
        <v>330</v>
      </c>
    </row>
    <row r="261" spans="1:7" ht="18.600000000000001" customHeight="1" x14ac:dyDescent="0.25">
      <c r="A261" s="99" t="s">
        <v>330</v>
      </c>
      <c r="B261" s="99" t="s">
        <v>330</v>
      </c>
      <c r="C261" s="99" t="s">
        <v>330</v>
      </c>
      <c r="F261" s="100" t="s">
        <v>330</v>
      </c>
      <c r="G261" s="100" t="s">
        <v>330</v>
      </c>
    </row>
    <row r="262" spans="1:7" ht="18.600000000000001" customHeight="1" x14ac:dyDescent="0.25">
      <c r="A262" s="99" t="s">
        <v>330</v>
      </c>
      <c r="B262" s="99" t="s">
        <v>330</v>
      </c>
      <c r="C262" s="99" t="s">
        <v>330</v>
      </c>
      <c r="F262" s="100" t="s">
        <v>330</v>
      </c>
      <c r="G262" s="100" t="s">
        <v>330</v>
      </c>
    </row>
    <row r="263" spans="1:7" ht="18.600000000000001" customHeight="1" x14ac:dyDescent="0.25">
      <c r="A263" s="99" t="s">
        <v>330</v>
      </c>
      <c r="B263" s="99" t="s">
        <v>330</v>
      </c>
      <c r="C263" s="99" t="s">
        <v>330</v>
      </c>
      <c r="F263" s="100" t="s">
        <v>330</v>
      </c>
      <c r="G263" s="100" t="s">
        <v>330</v>
      </c>
    </row>
    <row r="264" spans="1:7" ht="18.600000000000001" customHeight="1" x14ac:dyDescent="0.25">
      <c r="A264" s="99" t="s">
        <v>330</v>
      </c>
      <c r="B264" s="99" t="s">
        <v>330</v>
      </c>
      <c r="C264" s="99" t="s">
        <v>330</v>
      </c>
      <c r="F264" s="100" t="s">
        <v>330</v>
      </c>
      <c r="G264" s="100" t="s">
        <v>330</v>
      </c>
    </row>
    <row r="265" spans="1:7" ht="18.600000000000001" customHeight="1" x14ac:dyDescent="0.25">
      <c r="A265" s="99" t="s">
        <v>330</v>
      </c>
      <c r="B265" s="99" t="s">
        <v>330</v>
      </c>
      <c r="C265" s="99" t="s">
        <v>330</v>
      </c>
      <c r="F265" s="100" t="s">
        <v>330</v>
      </c>
      <c r="G265" s="100" t="s">
        <v>330</v>
      </c>
    </row>
    <row r="266" spans="1:7" ht="18.600000000000001" customHeight="1" x14ac:dyDescent="0.25">
      <c r="A266" s="99" t="s">
        <v>330</v>
      </c>
      <c r="B266" s="99" t="s">
        <v>330</v>
      </c>
      <c r="C266" s="99" t="s">
        <v>330</v>
      </c>
      <c r="F266" s="100" t="s">
        <v>330</v>
      </c>
      <c r="G266" s="100" t="s">
        <v>330</v>
      </c>
    </row>
    <row r="267" spans="1:7" ht="18.600000000000001" customHeight="1" x14ac:dyDescent="0.25">
      <c r="A267" s="99" t="s">
        <v>330</v>
      </c>
      <c r="B267" s="99" t="s">
        <v>330</v>
      </c>
      <c r="C267" s="99" t="s">
        <v>330</v>
      </c>
      <c r="F267" s="100" t="s">
        <v>330</v>
      </c>
      <c r="G267" s="100" t="s">
        <v>330</v>
      </c>
    </row>
    <row r="268" spans="1:7" ht="18.600000000000001" customHeight="1" x14ac:dyDescent="0.25">
      <c r="A268" s="99" t="s">
        <v>330</v>
      </c>
      <c r="B268" s="99" t="s">
        <v>330</v>
      </c>
      <c r="C268" s="99" t="s">
        <v>330</v>
      </c>
      <c r="F268" s="100" t="s">
        <v>330</v>
      </c>
      <c r="G268" s="100" t="s">
        <v>330</v>
      </c>
    </row>
    <row r="269" spans="1:7" ht="18.600000000000001" customHeight="1" x14ac:dyDescent="0.25">
      <c r="A269" s="99" t="s">
        <v>330</v>
      </c>
      <c r="B269" s="99" t="s">
        <v>330</v>
      </c>
      <c r="C269" s="99" t="s">
        <v>330</v>
      </c>
      <c r="F269" s="100" t="s">
        <v>330</v>
      </c>
      <c r="G269" s="100" t="s">
        <v>330</v>
      </c>
    </row>
    <row r="270" spans="1:7" ht="18.600000000000001" customHeight="1" x14ac:dyDescent="0.25">
      <c r="A270" s="99" t="s">
        <v>330</v>
      </c>
      <c r="B270" s="99" t="s">
        <v>330</v>
      </c>
      <c r="C270" s="99" t="s">
        <v>330</v>
      </c>
      <c r="F270" s="100" t="s">
        <v>330</v>
      </c>
      <c r="G270" s="100" t="s">
        <v>330</v>
      </c>
    </row>
    <row r="271" spans="1:7" ht="18.600000000000001" customHeight="1" x14ac:dyDescent="0.25">
      <c r="A271" s="99" t="s">
        <v>330</v>
      </c>
      <c r="B271" s="99" t="s">
        <v>330</v>
      </c>
      <c r="C271" s="99" t="s">
        <v>330</v>
      </c>
      <c r="F271" s="100" t="s">
        <v>330</v>
      </c>
      <c r="G271" s="100" t="s">
        <v>330</v>
      </c>
    </row>
    <row r="272" spans="1:7" ht="18.600000000000001" customHeight="1" x14ac:dyDescent="0.25">
      <c r="A272" s="99" t="s">
        <v>330</v>
      </c>
      <c r="B272" s="99" t="s">
        <v>330</v>
      </c>
      <c r="C272" s="99" t="s">
        <v>330</v>
      </c>
      <c r="F272" s="100" t="s">
        <v>330</v>
      </c>
      <c r="G272" s="100" t="s">
        <v>330</v>
      </c>
    </row>
    <row r="273" spans="1:7" ht="18.600000000000001" customHeight="1" x14ac:dyDescent="0.25">
      <c r="A273" s="99" t="s">
        <v>330</v>
      </c>
      <c r="B273" s="99" t="s">
        <v>330</v>
      </c>
      <c r="C273" s="99" t="s">
        <v>330</v>
      </c>
      <c r="F273" s="100" t="s">
        <v>330</v>
      </c>
      <c r="G273" s="100" t="s">
        <v>330</v>
      </c>
    </row>
    <row r="274" spans="1:7" ht="18.600000000000001" customHeight="1" x14ac:dyDescent="0.25">
      <c r="A274" s="99" t="s">
        <v>330</v>
      </c>
      <c r="B274" s="99" t="s">
        <v>330</v>
      </c>
      <c r="C274" s="99" t="s">
        <v>330</v>
      </c>
      <c r="F274" s="100" t="s">
        <v>330</v>
      </c>
      <c r="G274" s="100" t="s">
        <v>330</v>
      </c>
    </row>
    <row r="275" spans="1:7" ht="18.600000000000001" customHeight="1" x14ac:dyDescent="0.25">
      <c r="A275" s="99" t="s">
        <v>330</v>
      </c>
      <c r="B275" s="99" t="s">
        <v>330</v>
      </c>
      <c r="C275" s="99" t="s">
        <v>330</v>
      </c>
      <c r="F275" s="100" t="s">
        <v>330</v>
      </c>
      <c r="G275" s="100" t="s">
        <v>330</v>
      </c>
    </row>
    <row r="276" spans="1:7" ht="18.600000000000001" customHeight="1" x14ac:dyDescent="0.25">
      <c r="A276" s="99" t="s">
        <v>330</v>
      </c>
      <c r="B276" s="99" t="s">
        <v>330</v>
      </c>
      <c r="C276" s="99" t="s">
        <v>330</v>
      </c>
      <c r="F276" s="100" t="s">
        <v>330</v>
      </c>
      <c r="G276" s="100" t="s">
        <v>330</v>
      </c>
    </row>
    <row r="277" spans="1:7" ht="18.600000000000001" customHeight="1" x14ac:dyDescent="0.25">
      <c r="A277" s="99" t="s">
        <v>330</v>
      </c>
      <c r="B277" s="99" t="s">
        <v>330</v>
      </c>
      <c r="C277" s="99" t="s">
        <v>330</v>
      </c>
      <c r="F277" s="100" t="s">
        <v>330</v>
      </c>
      <c r="G277" s="100" t="s">
        <v>330</v>
      </c>
    </row>
    <row r="278" spans="1:7" ht="18.600000000000001" customHeight="1" x14ac:dyDescent="0.25">
      <c r="A278" s="99" t="s">
        <v>330</v>
      </c>
      <c r="B278" s="99" t="s">
        <v>330</v>
      </c>
      <c r="C278" s="99" t="s">
        <v>330</v>
      </c>
      <c r="F278" s="100" t="s">
        <v>330</v>
      </c>
      <c r="G278" s="100" t="s">
        <v>330</v>
      </c>
    </row>
    <row r="279" spans="1:7" ht="18.600000000000001" customHeight="1" x14ac:dyDescent="0.25">
      <c r="A279" s="99" t="s">
        <v>330</v>
      </c>
      <c r="B279" s="99" t="s">
        <v>330</v>
      </c>
      <c r="C279" s="99" t="s">
        <v>330</v>
      </c>
      <c r="F279" s="100" t="s">
        <v>330</v>
      </c>
      <c r="G279" s="100" t="s">
        <v>330</v>
      </c>
    </row>
    <row r="280" spans="1:7" ht="18.600000000000001" customHeight="1" x14ac:dyDescent="0.25">
      <c r="A280" s="99" t="s">
        <v>330</v>
      </c>
      <c r="B280" s="99" t="s">
        <v>330</v>
      </c>
      <c r="C280" s="99" t="s">
        <v>330</v>
      </c>
      <c r="F280" s="100" t="s">
        <v>330</v>
      </c>
      <c r="G280" s="100" t="s">
        <v>330</v>
      </c>
    </row>
    <row r="281" spans="1:7" ht="18.600000000000001" customHeight="1" x14ac:dyDescent="0.25">
      <c r="A281" s="99" t="s">
        <v>330</v>
      </c>
      <c r="B281" s="99" t="s">
        <v>330</v>
      </c>
      <c r="C281" s="99" t="s">
        <v>330</v>
      </c>
      <c r="F281" s="100" t="s">
        <v>330</v>
      </c>
      <c r="G281" s="100" t="s">
        <v>330</v>
      </c>
    </row>
    <row r="282" spans="1:7" ht="18.600000000000001" customHeight="1" x14ac:dyDescent="0.25">
      <c r="A282" s="99" t="s">
        <v>330</v>
      </c>
      <c r="B282" s="99" t="s">
        <v>330</v>
      </c>
      <c r="C282" s="99" t="s">
        <v>330</v>
      </c>
      <c r="F282" s="100" t="s">
        <v>330</v>
      </c>
      <c r="G282" s="100" t="s">
        <v>330</v>
      </c>
    </row>
    <row r="283" spans="1:7" ht="18.600000000000001" customHeight="1" x14ac:dyDescent="0.25">
      <c r="A283" s="99" t="s">
        <v>330</v>
      </c>
      <c r="B283" s="99" t="s">
        <v>330</v>
      </c>
      <c r="C283" s="99" t="s">
        <v>330</v>
      </c>
      <c r="F283" s="100" t="s">
        <v>330</v>
      </c>
      <c r="G283" s="100" t="s">
        <v>330</v>
      </c>
    </row>
    <row r="284" spans="1:7" ht="18.600000000000001" customHeight="1" x14ac:dyDescent="0.25">
      <c r="A284" s="99" t="s">
        <v>330</v>
      </c>
      <c r="B284" s="99" t="s">
        <v>330</v>
      </c>
      <c r="C284" s="99" t="s">
        <v>330</v>
      </c>
      <c r="F284" s="100" t="s">
        <v>330</v>
      </c>
      <c r="G284" s="100" t="s">
        <v>330</v>
      </c>
    </row>
    <row r="285" spans="1:7" ht="18.600000000000001" customHeight="1" x14ac:dyDescent="0.25">
      <c r="A285" s="99" t="s">
        <v>330</v>
      </c>
      <c r="B285" s="99" t="s">
        <v>330</v>
      </c>
      <c r="C285" s="99" t="s">
        <v>330</v>
      </c>
      <c r="F285" s="100" t="s">
        <v>330</v>
      </c>
      <c r="G285" s="100" t="s">
        <v>330</v>
      </c>
    </row>
    <row r="286" spans="1:7" ht="18.600000000000001" customHeight="1" x14ac:dyDescent="0.25">
      <c r="A286" s="99" t="s">
        <v>330</v>
      </c>
      <c r="B286" s="99" t="s">
        <v>330</v>
      </c>
      <c r="C286" s="99" t="s">
        <v>330</v>
      </c>
      <c r="F286" s="100" t="s">
        <v>330</v>
      </c>
      <c r="G286" s="100" t="s">
        <v>330</v>
      </c>
    </row>
    <row r="287" spans="1:7" ht="18.600000000000001" customHeight="1" x14ac:dyDescent="0.25">
      <c r="A287" s="99" t="s">
        <v>330</v>
      </c>
      <c r="B287" s="99" t="s">
        <v>330</v>
      </c>
      <c r="C287" s="99" t="s">
        <v>330</v>
      </c>
      <c r="F287" s="100" t="s">
        <v>330</v>
      </c>
      <c r="G287" s="100" t="s">
        <v>330</v>
      </c>
    </row>
    <row r="288" spans="1:7" ht="18.600000000000001" customHeight="1" x14ac:dyDescent="0.25">
      <c r="A288" s="99" t="s">
        <v>330</v>
      </c>
      <c r="B288" s="99" t="s">
        <v>330</v>
      </c>
      <c r="C288" s="99" t="s">
        <v>330</v>
      </c>
      <c r="F288" s="100" t="s">
        <v>330</v>
      </c>
      <c r="G288" s="100" t="s">
        <v>330</v>
      </c>
    </row>
    <row r="289" spans="1:7" ht="18.600000000000001" customHeight="1" x14ac:dyDescent="0.25">
      <c r="A289" s="99" t="s">
        <v>330</v>
      </c>
      <c r="B289" s="99" t="s">
        <v>330</v>
      </c>
      <c r="C289" s="99" t="s">
        <v>330</v>
      </c>
      <c r="F289" s="100" t="s">
        <v>330</v>
      </c>
      <c r="G289" s="100" t="s">
        <v>330</v>
      </c>
    </row>
    <row r="290" spans="1:7" ht="18.600000000000001" customHeight="1" x14ac:dyDescent="0.25">
      <c r="A290" s="99" t="s">
        <v>330</v>
      </c>
      <c r="B290" s="99" t="s">
        <v>330</v>
      </c>
      <c r="C290" s="99" t="s">
        <v>330</v>
      </c>
      <c r="F290" s="100" t="s">
        <v>330</v>
      </c>
      <c r="G290" s="100" t="s">
        <v>330</v>
      </c>
    </row>
    <row r="291" spans="1:7" ht="18.600000000000001" customHeight="1" x14ac:dyDescent="0.25">
      <c r="A291" s="99" t="s">
        <v>330</v>
      </c>
      <c r="B291" s="99" t="s">
        <v>330</v>
      </c>
      <c r="C291" s="99" t="s">
        <v>330</v>
      </c>
      <c r="F291" s="100" t="s">
        <v>330</v>
      </c>
      <c r="G291" s="100" t="s">
        <v>330</v>
      </c>
    </row>
    <row r="292" spans="1:7" ht="18.600000000000001" customHeight="1" x14ac:dyDescent="0.25">
      <c r="A292" s="99" t="s">
        <v>330</v>
      </c>
      <c r="B292" s="99" t="s">
        <v>330</v>
      </c>
      <c r="C292" s="99" t="s">
        <v>330</v>
      </c>
      <c r="F292" s="100" t="s">
        <v>330</v>
      </c>
      <c r="G292" s="100" t="s">
        <v>330</v>
      </c>
    </row>
    <row r="293" spans="1:7" ht="18.600000000000001" customHeight="1" x14ac:dyDescent="0.25">
      <c r="A293" s="99" t="s">
        <v>330</v>
      </c>
      <c r="B293" s="99" t="s">
        <v>330</v>
      </c>
      <c r="C293" s="99" t="s">
        <v>330</v>
      </c>
      <c r="F293" s="100" t="s">
        <v>330</v>
      </c>
      <c r="G293" s="100" t="s">
        <v>330</v>
      </c>
    </row>
    <row r="294" spans="1:7" ht="18.600000000000001" customHeight="1" x14ac:dyDescent="0.25">
      <c r="A294" s="99" t="s">
        <v>330</v>
      </c>
      <c r="B294" s="99" t="s">
        <v>330</v>
      </c>
      <c r="C294" s="99" t="s">
        <v>330</v>
      </c>
      <c r="F294" s="100" t="s">
        <v>330</v>
      </c>
      <c r="G294" s="100" t="s">
        <v>330</v>
      </c>
    </row>
    <row r="295" spans="1:7" ht="18.600000000000001" customHeight="1" x14ac:dyDescent="0.25">
      <c r="A295" s="99" t="s">
        <v>330</v>
      </c>
      <c r="B295" s="99" t="s">
        <v>330</v>
      </c>
      <c r="C295" s="99" t="s">
        <v>330</v>
      </c>
      <c r="F295" s="100" t="s">
        <v>330</v>
      </c>
      <c r="G295" s="100" t="s">
        <v>330</v>
      </c>
    </row>
    <row r="296" spans="1:7" ht="18.600000000000001" customHeight="1" x14ac:dyDescent="0.25">
      <c r="A296" s="99" t="s">
        <v>330</v>
      </c>
      <c r="B296" s="99" t="s">
        <v>330</v>
      </c>
      <c r="C296" s="99" t="s">
        <v>330</v>
      </c>
      <c r="F296" s="100" t="s">
        <v>330</v>
      </c>
      <c r="G296" s="100" t="s">
        <v>330</v>
      </c>
    </row>
    <row r="297" spans="1:7" ht="18.600000000000001" customHeight="1" x14ac:dyDescent="0.25">
      <c r="A297" s="99" t="s">
        <v>330</v>
      </c>
      <c r="B297" s="99" t="s">
        <v>330</v>
      </c>
      <c r="C297" s="99" t="s">
        <v>330</v>
      </c>
      <c r="F297" s="100" t="s">
        <v>330</v>
      </c>
      <c r="G297" s="100" t="s">
        <v>330</v>
      </c>
    </row>
    <row r="298" spans="1:7" ht="18.600000000000001" customHeight="1" x14ac:dyDescent="0.25">
      <c r="A298" s="99" t="s">
        <v>330</v>
      </c>
      <c r="B298" s="99" t="s">
        <v>330</v>
      </c>
      <c r="C298" s="99" t="s">
        <v>330</v>
      </c>
      <c r="F298" s="100" t="s">
        <v>330</v>
      </c>
      <c r="G298" s="100" t="s">
        <v>330</v>
      </c>
    </row>
    <row r="299" spans="1:7" ht="18.600000000000001" customHeight="1" x14ac:dyDescent="0.25">
      <c r="A299" s="99" t="s">
        <v>330</v>
      </c>
      <c r="B299" s="99" t="s">
        <v>330</v>
      </c>
      <c r="C299" s="99" t="s">
        <v>330</v>
      </c>
      <c r="F299" s="100" t="s">
        <v>330</v>
      </c>
      <c r="G299" s="100" t="s">
        <v>330</v>
      </c>
    </row>
    <row r="300" spans="1:7" ht="18.600000000000001" customHeight="1" x14ac:dyDescent="0.25">
      <c r="A300" s="99" t="s">
        <v>330</v>
      </c>
      <c r="B300" s="99" t="s">
        <v>330</v>
      </c>
      <c r="C300" s="99" t="s">
        <v>330</v>
      </c>
      <c r="F300" s="100" t="s">
        <v>330</v>
      </c>
      <c r="G300" s="100" t="s">
        <v>330</v>
      </c>
    </row>
    <row r="301" spans="1:7" ht="18.600000000000001" customHeight="1" x14ac:dyDescent="0.25">
      <c r="A301" s="99" t="s">
        <v>330</v>
      </c>
      <c r="B301" s="99" t="s">
        <v>330</v>
      </c>
      <c r="C301" s="99" t="s">
        <v>330</v>
      </c>
      <c r="F301" s="100" t="s">
        <v>330</v>
      </c>
      <c r="G301" s="100" t="s">
        <v>330</v>
      </c>
    </row>
    <row r="302" spans="1:7" ht="18.600000000000001" customHeight="1" x14ac:dyDescent="0.25">
      <c r="A302" s="99" t="s">
        <v>330</v>
      </c>
      <c r="B302" s="99" t="s">
        <v>330</v>
      </c>
      <c r="C302" s="99" t="s">
        <v>330</v>
      </c>
      <c r="F302" s="100" t="s">
        <v>330</v>
      </c>
      <c r="G302" s="100" t="s">
        <v>330</v>
      </c>
    </row>
    <row r="303" spans="1:7" ht="18.600000000000001" customHeight="1" x14ac:dyDescent="0.25">
      <c r="A303" s="99" t="s">
        <v>330</v>
      </c>
      <c r="B303" s="99" t="s">
        <v>330</v>
      </c>
      <c r="C303" s="99" t="s">
        <v>330</v>
      </c>
      <c r="F303" s="100" t="s">
        <v>330</v>
      </c>
      <c r="G303" s="100" t="s">
        <v>330</v>
      </c>
    </row>
    <row r="304" spans="1:7" ht="18.600000000000001" customHeight="1" x14ac:dyDescent="0.25">
      <c r="A304" s="99" t="s">
        <v>330</v>
      </c>
      <c r="B304" s="99" t="s">
        <v>330</v>
      </c>
      <c r="C304" s="99" t="s">
        <v>330</v>
      </c>
      <c r="F304" s="100" t="s">
        <v>330</v>
      </c>
      <c r="G304" s="100" t="s">
        <v>330</v>
      </c>
    </row>
    <row r="305" spans="1:7" ht="18.600000000000001" customHeight="1" x14ac:dyDescent="0.25">
      <c r="A305" s="99" t="s">
        <v>330</v>
      </c>
      <c r="B305" s="99" t="s">
        <v>330</v>
      </c>
      <c r="C305" s="99" t="s">
        <v>330</v>
      </c>
      <c r="F305" s="100" t="s">
        <v>330</v>
      </c>
      <c r="G305" s="100" t="s">
        <v>330</v>
      </c>
    </row>
    <row r="306" spans="1:7" ht="18.600000000000001" customHeight="1" x14ac:dyDescent="0.25">
      <c r="A306" s="99" t="s">
        <v>330</v>
      </c>
      <c r="B306" s="99" t="s">
        <v>330</v>
      </c>
      <c r="C306" s="99" t="s">
        <v>330</v>
      </c>
      <c r="F306" s="100" t="s">
        <v>330</v>
      </c>
      <c r="G306" s="100" t="s">
        <v>330</v>
      </c>
    </row>
    <row r="307" spans="1:7" ht="18.600000000000001" customHeight="1" x14ac:dyDescent="0.25">
      <c r="A307" s="99" t="s">
        <v>330</v>
      </c>
      <c r="B307" s="99" t="s">
        <v>330</v>
      </c>
      <c r="C307" s="99" t="s">
        <v>330</v>
      </c>
      <c r="F307" s="100" t="s">
        <v>330</v>
      </c>
      <c r="G307" s="100" t="s">
        <v>330</v>
      </c>
    </row>
    <row r="308" spans="1:7" ht="18.600000000000001" customHeight="1" x14ac:dyDescent="0.25">
      <c r="A308" s="99" t="s">
        <v>330</v>
      </c>
      <c r="B308" s="99" t="s">
        <v>330</v>
      </c>
      <c r="C308" s="99" t="s">
        <v>330</v>
      </c>
      <c r="F308" s="100" t="s">
        <v>330</v>
      </c>
      <c r="G308" s="100" t="s">
        <v>330</v>
      </c>
    </row>
    <row r="309" spans="1:7" ht="18.600000000000001" customHeight="1" x14ac:dyDescent="0.25">
      <c r="A309" s="99" t="s">
        <v>330</v>
      </c>
      <c r="B309" s="99" t="s">
        <v>330</v>
      </c>
      <c r="C309" s="99" t="s">
        <v>330</v>
      </c>
      <c r="F309" s="100" t="s">
        <v>330</v>
      </c>
      <c r="G309" s="100" t="s">
        <v>330</v>
      </c>
    </row>
    <row r="310" spans="1:7" ht="18.600000000000001" customHeight="1" x14ac:dyDescent="0.25">
      <c r="A310" s="99" t="s">
        <v>330</v>
      </c>
      <c r="B310" s="99" t="s">
        <v>330</v>
      </c>
      <c r="C310" s="99" t="s">
        <v>330</v>
      </c>
      <c r="F310" s="100" t="s">
        <v>330</v>
      </c>
      <c r="G310" s="100" t="s">
        <v>330</v>
      </c>
    </row>
    <row r="311" spans="1:7" ht="18.600000000000001" customHeight="1" x14ac:dyDescent="0.25">
      <c r="A311" s="99" t="s">
        <v>330</v>
      </c>
      <c r="B311" s="99" t="s">
        <v>330</v>
      </c>
      <c r="C311" s="99" t="s">
        <v>330</v>
      </c>
      <c r="F311" s="100" t="s">
        <v>330</v>
      </c>
      <c r="G311" s="100" t="s">
        <v>330</v>
      </c>
    </row>
    <row r="312" spans="1:7" ht="18.600000000000001" customHeight="1" x14ac:dyDescent="0.25">
      <c r="A312" s="99" t="s">
        <v>330</v>
      </c>
      <c r="B312" s="99" t="s">
        <v>330</v>
      </c>
      <c r="C312" s="99" t="s">
        <v>330</v>
      </c>
      <c r="F312" s="100" t="s">
        <v>330</v>
      </c>
      <c r="G312" s="100" t="s">
        <v>330</v>
      </c>
    </row>
    <row r="313" spans="1:7" ht="18.600000000000001" customHeight="1" x14ac:dyDescent="0.25">
      <c r="A313" s="99" t="s">
        <v>330</v>
      </c>
      <c r="B313" s="99" t="s">
        <v>330</v>
      </c>
      <c r="C313" s="99" t="s">
        <v>330</v>
      </c>
      <c r="F313" s="100" t="s">
        <v>330</v>
      </c>
      <c r="G313" s="100" t="s">
        <v>330</v>
      </c>
    </row>
    <row r="314" spans="1:7" ht="18.600000000000001" customHeight="1" x14ac:dyDescent="0.25">
      <c r="A314" s="99" t="s">
        <v>330</v>
      </c>
      <c r="B314" s="99" t="s">
        <v>330</v>
      </c>
      <c r="C314" s="99" t="s">
        <v>330</v>
      </c>
      <c r="F314" s="100" t="s">
        <v>330</v>
      </c>
      <c r="G314" s="100" t="s">
        <v>330</v>
      </c>
    </row>
    <row r="315" spans="1:7" ht="18.600000000000001" customHeight="1" x14ac:dyDescent="0.25">
      <c r="A315" s="99" t="s">
        <v>330</v>
      </c>
      <c r="B315" s="99" t="s">
        <v>330</v>
      </c>
      <c r="C315" s="99" t="s">
        <v>330</v>
      </c>
      <c r="F315" s="100" t="s">
        <v>330</v>
      </c>
      <c r="G315" s="100" t="s">
        <v>330</v>
      </c>
    </row>
    <row r="316" spans="1:7" ht="18.600000000000001" customHeight="1" x14ac:dyDescent="0.25">
      <c r="A316" s="99" t="s">
        <v>330</v>
      </c>
      <c r="B316" s="99" t="s">
        <v>330</v>
      </c>
      <c r="C316" s="99" t="s">
        <v>330</v>
      </c>
      <c r="F316" s="100" t="s">
        <v>330</v>
      </c>
      <c r="G316" s="100" t="s">
        <v>330</v>
      </c>
    </row>
    <row r="317" spans="1:7" ht="18.600000000000001" customHeight="1" x14ac:dyDescent="0.25">
      <c r="A317" s="99" t="s">
        <v>330</v>
      </c>
      <c r="B317" s="99" t="s">
        <v>330</v>
      </c>
      <c r="C317" s="99" t="s">
        <v>330</v>
      </c>
      <c r="F317" s="100" t="s">
        <v>330</v>
      </c>
      <c r="G317" s="100" t="s">
        <v>330</v>
      </c>
    </row>
    <row r="318" spans="1:7" ht="18.600000000000001" customHeight="1" x14ac:dyDescent="0.25">
      <c r="A318" s="99" t="s">
        <v>330</v>
      </c>
      <c r="B318" s="99" t="s">
        <v>330</v>
      </c>
      <c r="C318" s="99" t="s">
        <v>330</v>
      </c>
      <c r="F318" s="100" t="s">
        <v>330</v>
      </c>
      <c r="G318" s="100" t="s">
        <v>330</v>
      </c>
    </row>
    <row r="319" spans="1:7" ht="18.600000000000001" customHeight="1" x14ac:dyDescent="0.25">
      <c r="A319" s="99" t="s">
        <v>330</v>
      </c>
      <c r="B319" s="99" t="s">
        <v>330</v>
      </c>
      <c r="C319" s="99" t="s">
        <v>330</v>
      </c>
      <c r="F319" s="100" t="s">
        <v>330</v>
      </c>
      <c r="G319" s="100" t="s">
        <v>330</v>
      </c>
    </row>
    <row r="320" spans="1:7" ht="18.600000000000001" customHeight="1" x14ac:dyDescent="0.25">
      <c r="A320" s="99" t="s">
        <v>330</v>
      </c>
      <c r="B320" s="99" t="s">
        <v>330</v>
      </c>
      <c r="C320" s="99" t="s">
        <v>330</v>
      </c>
      <c r="F320" s="100" t="s">
        <v>330</v>
      </c>
      <c r="G320" s="100" t="s">
        <v>330</v>
      </c>
    </row>
    <row r="321" spans="1:7" ht="18.600000000000001" customHeight="1" x14ac:dyDescent="0.25">
      <c r="A321" s="99" t="s">
        <v>330</v>
      </c>
      <c r="B321" s="99" t="s">
        <v>330</v>
      </c>
      <c r="C321" s="99" t="s">
        <v>330</v>
      </c>
      <c r="F321" s="100" t="s">
        <v>330</v>
      </c>
      <c r="G321" s="100" t="s">
        <v>330</v>
      </c>
    </row>
    <row r="322" spans="1:7" ht="18.600000000000001" customHeight="1" x14ac:dyDescent="0.25">
      <c r="A322" s="99" t="s">
        <v>330</v>
      </c>
      <c r="B322" s="99" t="s">
        <v>330</v>
      </c>
      <c r="C322" s="99" t="s">
        <v>330</v>
      </c>
      <c r="F322" s="100" t="s">
        <v>330</v>
      </c>
      <c r="G322" s="100" t="s">
        <v>330</v>
      </c>
    </row>
    <row r="323" spans="1:7" ht="18.600000000000001" customHeight="1" x14ac:dyDescent="0.25">
      <c r="A323" s="99" t="s">
        <v>330</v>
      </c>
      <c r="B323" s="99" t="s">
        <v>330</v>
      </c>
      <c r="C323" s="99" t="s">
        <v>330</v>
      </c>
      <c r="F323" s="100" t="s">
        <v>330</v>
      </c>
      <c r="G323" s="100" t="s">
        <v>330</v>
      </c>
    </row>
    <row r="324" spans="1:7" ht="18.600000000000001" customHeight="1" x14ac:dyDescent="0.25">
      <c r="A324" s="99" t="s">
        <v>330</v>
      </c>
      <c r="B324" s="99" t="s">
        <v>330</v>
      </c>
      <c r="C324" s="99" t="s">
        <v>330</v>
      </c>
      <c r="F324" s="100" t="s">
        <v>330</v>
      </c>
      <c r="G324" s="100" t="s">
        <v>330</v>
      </c>
    </row>
    <row r="325" spans="1:7" ht="18.600000000000001" customHeight="1" x14ac:dyDescent="0.25">
      <c r="A325" s="99" t="s">
        <v>330</v>
      </c>
      <c r="B325" s="99" t="s">
        <v>330</v>
      </c>
      <c r="C325" s="99" t="s">
        <v>330</v>
      </c>
      <c r="F325" s="100" t="s">
        <v>330</v>
      </c>
      <c r="G325" s="100" t="s">
        <v>330</v>
      </c>
    </row>
    <row r="326" spans="1:7" ht="18.600000000000001" customHeight="1" x14ac:dyDescent="0.25">
      <c r="A326" s="99" t="s">
        <v>330</v>
      </c>
      <c r="B326" s="99" t="s">
        <v>330</v>
      </c>
      <c r="C326" s="99" t="s">
        <v>330</v>
      </c>
      <c r="F326" s="100" t="s">
        <v>330</v>
      </c>
      <c r="G326" s="100" t="s">
        <v>330</v>
      </c>
    </row>
    <row r="327" spans="1:7" ht="18.600000000000001" customHeight="1" x14ac:dyDescent="0.25">
      <c r="A327" s="99" t="s">
        <v>330</v>
      </c>
      <c r="B327" s="99" t="s">
        <v>330</v>
      </c>
      <c r="C327" s="99" t="s">
        <v>330</v>
      </c>
      <c r="F327" s="100" t="s">
        <v>330</v>
      </c>
      <c r="G327" s="100" t="s">
        <v>330</v>
      </c>
    </row>
    <row r="328" spans="1:7" ht="18.600000000000001" customHeight="1" x14ac:dyDescent="0.25">
      <c r="A328" s="99" t="s">
        <v>330</v>
      </c>
      <c r="B328" s="99" t="s">
        <v>330</v>
      </c>
      <c r="C328" s="99" t="s">
        <v>330</v>
      </c>
      <c r="F328" s="100" t="s">
        <v>330</v>
      </c>
      <c r="G328" s="100" t="s">
        <v>330</v>
      </c>
    </row>
    <row r="329" spans="1:7" ht="18.600000000000001" customHeight="1" x14ac:dyDescent="0.25">
      <c r="A329" s="99" t="s">
        <v>330</v>
      </c>
      <c r="B329" s="99" t="s">
        <v>330</v>
      </c>
      <c r="C329" s="99" t="s">
        <v>330</v>
      </c>
      <c r="F329" s="100" t="s">
        <v>330</v>
      </c>
      <c r="G329" s="100" t="s">
        <v>330</v>
      </c>
    </row>
    <row r="330" spans="1:7" ht="18.600000000000001" customHeight="1" x14ac:dyDescent="0.25">
      <c r="A330" s="99" t="s">
        <v>330</v>
      </c>
      <c r="B330" s="99" t="s">
        <v>330</v>
      </c>
      <c r="C330" s="99" t="s">
        <v>330</v>
      </c>
      <c r="F330" s="100" t="s">
        <v>330</v>
      </c>
      <c r="G330" s="100" t="s">
        <v>330</v>
      </c>
    </row>
    <row r="331" spans="1:7" ht="18.600000000000001" customHeight="1" x14ac:dyDescent="0.25">
      <c r="A331" s="99" t="s">
        <v>330</v>
      </c>
      <c r="B331" s="99" t="s">
        <v>330</v>
      </c>
      <c r="C331" s="99" t="s">
        <v>330</v>
      </c>
      <c r="F331" s="100" t="s">
        <v>330</v>
      </c>
      <c r="G331" s="100" t="s">
        <v>330</v>
      </c>
    </row>
    <row r="332" spans="1:7" ht="18.600000000000001" customHeight="1" x14ac:dyDescent="0.25">
      <c r="A332" s="99" t="s">
        <v>330</v>
      </c>
      <c r="B332" s="99" t="s">
        <v>330</v>
      </c>
      <c r="C332" s="99" t="s">
        <v>330</v>
      </c>
      <c r="F332" s="100" t="s">
        <v>330</v>
      </c>
      <c r="G332" s="100" t="s">
        <v>330</v>
      </c>
    </row>
    <row r="333" spans="1:7" ht="18.600000000000001" customHeight="1" x14ac:dyDescent="0.25">
      <c r="A333" s="99" t="s">
        <v>330</v>
      </c>
      <c r="B333" s="99" t="s">
        <v>330</v>
      </c>
      <c r="C333" s="99" t="s">
        <v>330</v>
      </c>
      <c r="F333" s="100" t="s">
        <v>330</v>
      </c>
      <c r="G333" s="100" t="s">
        <v>330</v>
      </c>
    </row>
    <row r="334" spans="1:7" ht="18.600000000000001" customHeight="1" x14ac:dyDescent="0.25">
      <c r="A334" s="99" t="s">
        <v>330</v>
      </c>
      <c r="B334" s="99" t="s">
        <v>330</v>
      </c>
      <c r="C334" s="99" t="s">
        <v>330</v>
      </c>
      <c r="F334" s="100" t="s">
        <v>330</v>
      </c>
      <c r="G334" s="100" t="s">
        <v>330</v>
      </c>
    </row>
    <row r="335" spans="1:7" ht="18.600000000000001" customHeight="1" x14ac:dyDescent="0.25">
      <c r="A335" s="99" t="s">
        <v>330</v>
      </c>
      <c r="B335" s="99" t="s">
        <v>330</v>
      </c>
      <c r="C335" s="99" t="s">
        <v>330</v>
      </c>
      <c r="F335" s="100" t="s">
        <v>330</v>
      </c>
      <c r="G335" s="100" t="s">
        <v>330</v>
      </c>
    </row>
    <row r="336" spans="1:7" ht="18.600000000000001" customHeight="1" x14ac:dyDescent="0.25">
      <c r="A336" s="99" t="s">
        <v>330</v>
      </c>
      <c r="B336" s="99" t="s">
        <v>330</v>
      </c>
      <c r="C336" s="99" t="s">
        <v>330</v>
      </c>
      <c r="F336" s="100" t="s">
        <v>330</v>
      </c>
      <c r="G336" s="100" t="s">
        <v>330</v>
      </c>
    </row>
    <row r="337" spans="1:7" ht="18.600000000000001" customHeight="1" x14ac:dyDescent="0.25">
      <c r="A337" s="99" t="s">
        <v>330</v>
      </c>
      <c r="B337" s="99" t="s">
        <v>330</v>
      </c>
      <c r="C337" s="99" t="s">
        <v>330</v>
      </c>
      <c r="F337" s="100" t="s">
        <v>330</v>
      </c>
      <c r="G337" s="100" t="s">
        <v>330</v>
      </c>
    </row>
    <row r="338" spans="1:7" ht="18.600000000000001" customHeight="1" x14ac:dyDescent="0.25">
      <c r="A338" s="99" t="s">
        <v>330</v>
      </c>
      <c r="B338" s="99" t="s">
        <v>330</v>
      </c>
      <c r="C338" s="99" t="s">
        <v>330</v>
      </c>
      <c r="F338" s="100" t="s">
        <v>330</v>
      </c>
      <c r="G338" s="100" t="s">
        <v>330</v>
      </c>
    </row>
    <row r="339" spans="1:7" ht="18.600000000000001" customHeight="1" x14ac:dyDescent="0.25">
      <c r="A339" s="99" t="s">
        <v>330</v>
      </c>
      <c r="B339" s="99" t="s">
        <v>330</v>
      </c>
      <c r="C339" s="99" t="s">
        <v>330</v>
      </c>
      <c r="F339" s="100" t="s">
        <v>330</v>
      </c>
      <c r="G339" s="100" t="s">
        <v>330</v>
      </c>
    </row>
    <row r="340" spans="1:7" ht="18.600000000000001" customHeight="1" x14ac:dyDescent="0.25">
      <c r="A340" s="99" t="s">
        <v>330</v>
      </c>
      <c r="B340" s="99" t="s">
        <v>330</v>
      </c>
      <c r="C340" s="99" t="s">
        <v>330</v>
      </c>
      <c r="F340" s="100" t="s">
        <v>330</v>
      </c>
      <c r="G340" s="100" t="s">
        <v>330</v>
      </c>
    </row>
    <row r="341" spans="1:7" ht="18.600000000000001" customHeight="1" x14ac:dyDescent="0.25">
      <c r="A341" s="99" t="s">
        <v>330</v>
      </c>
      <c r="B341" s="99" t="s">
        <v>330</v>
      </c>
      <c r="C341" s="99" t="s">
        <v>330</v>
      </c>
      <c r="F341" s="100" t="s">
        <v>330</v>
      </c>
      <c r="G341" s="100" t="s">
        <v>330</v>
      </c>
    </row>
    <row r="342" spans="1:7" ht="18.600000000000001" customHeight="1" x14ac:dyDescent="0.25">
      <c r="A342" s="99" t="s">
        <v>330</v>
      </c>
      <c r="B342" s="99" t="s">
        <v>330</v>
      </c>
      <c r="C342" s="99" t="s">
        <v>330</v>
      </c>
      <c r="F342" s="100" t="s">
        <v>330</v>
      </c>
      <c r="G342" s="100" t="s">
        <v>330</v>
      </c>
    </row>
    <row r="343" spans="1:7" ht="18.600000000000001" customHeight="1" x14ac:dyDescent="0.25">
      <c r="A343" s="99" t="s">
        <v>330</v>
      </c>
      <c r="B343" s="99" t="s">
        <v>330</v>
      </c>
      <c r="C343" s="99" t="s">
        <v>330</v>
      </c>
      <c r="F343" s="100" t="s">
        <v>330</v>
      </c>
      <c r="G343" s="100" t="s">
        <v>330</v>
      </c>
    </row>
    <row r="344" spans="1:7" ht="18.600000000000001" customHeight="1" x14ac:dyDescent="0.25">
      <c r="A344" s="99" t="s">
        <v>330</v>
      </c>
      <c r="B344" s="99" t="s">
        <v>330</v>
      </c>
      <c r="C344" s="99" t="s">
        <v>330</v>
      </c>
      <c r="F344" s="100" t="s">
        <v>330</v>
      </c>
      <c r="G344" s="100" t="s">
        <v>330</v>
      </c>
    </row>
    <row r="345" spans="1:7" ht="18.600000000000001" customHeight="1" x14ac:dyDescent="0.25">
      <c r="A345" s="99" t="s">
        <v>330</v>
      </c>
      <c r="B345" s="99" t="s">
        <v>330</v>
      </c>
      <c r="C345" s="99" t="s">
        <v>330</v>
      </c>
      <c r="F345" s="100" t="s">
        <v>330</v>
      </c>
      <c r="G345" s="100" t="s">
        <v>330</v>
      </c>
    </row>
    <row r="346" spans="1:7" ht="18.600000000000001" customHeight="1" x14ac:dyDescent="0.25">
      <c r="A346" s="99" t="s">
        <v>330</v>
      </c>
      <c r="B346" s="99" t="s">
        <v>330</v>
      </c>
      <c r="C346" s="99" t="s">
        <v>330</v>
      </c>
      <c r="F346" s="100" t="s">
        <v>330</v>
      </c>
      <c r="G346" s="100" t="s">
        <v>330</v>
      </c>
    </row>
    <row r="347" spans="1:7" ht="18.600000000000001" customHeight="1" x14ac:dyDescent="0.25">
      <c r="A347" s="99" t="s">
        <v>330</v>
      </c>
      <c r="B347" s="99" t="s">
        <v>330</v>
      </c>
      <c r="C347" s="99" t="s">
        <v>330</v>
      </c>
      <c r="F347" s="100" t="s">
        <v>330</v>
      </c>
      <c r="G347" s="100" t="s">
        <v>330</v>
      </c>
    </row>
    <row r="348" spans="1:7" ht="18.600000000000001" customHeight="1" x14ac:dyDescent="0.25">
      <c r="A348" s="99" t="s">
        <v>330</v>
      </c>
      <c r="B348" s="99" t="s">
        <v>330</v>
      </c>
      <c r="C348" s="99" t="s">
        <v>330</v>
      </c>
      <c r="F348" s="100" t="s">
        <v>330</v>
      </c>
      <c r="G348" s="100" t="s">
        <v>330</v>
      </c>
    </row>
    <row r="349" spans="1:7" ht="18.600000000000001" customHeight="1" x14ac:dyDescent="0.25">
      <c r="A349" s="99" t="s">
        <v>330</v>
      </c>
      <c r="B349" s="99" t="s">
        <v>330</v>
      </c>
      <c r="C349" s="99" t="s">
        <v>330</v>
      </c>
      <c r="F349" s="100" t="s">
        <v>330</v>
      </c>
      <c r="G349" s="100" t="s">
        <v>330</v>
      </c>
    </row>
    <row r="350" spans="1:7" ht="18.600000000000001" customHeight="1" x14ac:dyDescent="0.25">
      <c r="A350" s="99" t="s">
        <v>330</v>
      </c>
      <c r="B350" s="99" t="s">
        <v>330</v>
      </c>
      <c r="C350" s="99" t="s">
        <v>330</v>
      </c>
      <c r="F350" s="100" t="s">
        <v>330</v>
      </c>
      <c r="G350" s="100" t="s">
        <v>330</v>
      </c>
    </row>
    <row r="351" spans="1:7" ht="18.600000000000001" customHeight="1" x14ac:dyDescent="0.25">
      <c r="A351" s="99" t="s">
        <v>330</v>
      </c>
      <c r="B351" s="99" t="s">
        <v>330</v>
      </c>
      <c r="C351" s="99" t="s">
        <v>330</v>
      </c>
      <c r="F351" s="100" t="s">
        <v>330</v>
      </c>
      <c r="G351" s="100" t="s">
        <v>330</v>
      </c>
    </row>
    <row r="352" spans="1:7" ht="18.600000000000001" customHeight="1" x14ac:dyDescent="0.25">
      <c r="A352" s="99" t="s">
        <v>330</v>
      </c>
      <c r="B352" s="99" t="s">
        <v>330</v>
      </c>
      <c r="C352" s="99" t="s">
        <v>330</v>
      </c>
      <c r="F352" s="100" t="s">
        <v>330</v>
      </c>
      <c r="G352" s="100" t="s">
        <v>330</v>
      </c>
    </row>
    <row r="353" spans="1:7" ht="18.600000000000001" customHeight="1" x14ac:dyDescent="0.25">
      <c r="A353" s="99" t="s">
        <v>330</v>
      </c>
      <c r="B353" s="99" t="s">
        <v>330</v>
      </c>
      <c r="C353" s="99" t="s">
        <v>330</v>
      </c>
      <c r="F353" s="100" t="s">
        <v>330</v>
      </c>
      <c r="G353" s="100" t="s">
        <v>330</v>
      </c>
    </row>
    <row r="354" spans="1:7" ht="18.600000000000001" customHeight="1" x14ac:dyDescent="0.25">
      <c r="A354" s="99" t="s">
        <v>330</v>
      </c>
      <c r="B354" s="99" t="s">
        <v>330</v>
      </c>
      <c r="C354" s="99" t="s">
        <v>330</v>
      </c>
      <c r="F354" s="100" t="s">
        <v>330</v>
      </c>
      <c r="G354" s="100" t="s">
        <v>330</v>
      </c>
    </row>
    <row r="355" spans="1:7" ht="18.600000000000001" customHeight="1" x14ac:dyDescent="0.25">
      <c r="A355" s="99" t="s">
        <v>330</v>
      </c>
      <c r="B355" s="99" t="s">
        <v>330</v>
      </c>
      <c r="C355" s="99" t="s">
        <v>330</v>
      </c>
      <c r="F355" s="100" t="s">
        <v>330</v>
      </c>
      <c r="G355" s="100" t="s">
        <v>330</v>
      </c>
    </row>
    <row r="356" spans="1:7" ht="18.600000000000001" customHeight="1" x14ac:dyDescent="0.25">
      <c r="A356" s="99" t="s">
        <v>330</v>
      </c>
      <c r="B356" s="99" t="s">
        <v>330</v>
      </c>
      <c r="C356" s="99" t="s">
        <v>330</v>
      </c>
      <c r="F356" s="100" t="s">
        <v>330</v>
      </c>
      <c r="G356" s="100" t="s">
        <v>330</v>
      </c>
    </row>
    <row r="357" spans="1:7" ht="18.600000000000001" customHeight="1" x14ac:dyDescent="0.25">
      <c r="A357" s="99" t="s">
        <v>330</v>
      </c>
      <c r="B357" s="99" t="s">
        <v>330</v>
      </c>
      <c r="C357" s="99" t="s">
        <v>330</v>
      </c>
      <c r="F357" s="100" t="s">
        <v>330</v>
      </c>
      <c r="G357" s="100" t="s">
        <v>330</v>
      </c>
    </row>
    <row r="358" spans="1:7" ht="18.600000000000001" customHeight="1" x14ac:dyDescent="0.25">
      <c r="A358" s="99" t="s">
        <v>330</v>
      </c>
      <c r="B358" s="99" t="s">
        <v>330</v>
      </c>
      <c r="C358" s="99" t="s">
        <v>330</v>
      </c>
      <c r="F358" s="100" t="s">
        <v>330</v>
      </c>
      <c r="G358" s="100" t="s">
        <v>330</v>
      </c>
    </row>
    <row r="359" spans="1:7" ht="18.600000000000001" customHeight="1" x14ac:dyDescent="0.25">
      <c r="A359" s="99" t="s">
        <v>330</v>
      </c>
      <c r="B359" s="99" t="s">
        <v>330</v>
      </c>
      <c r="C359" s="99" t="s">
        <v>330</v>
      </c>
      <c r="F359" s="100" t="s">
        <v>330</v>
      </c>
      <c r="G359" s="100" t="s">
        <v>330</v>
      </c>
    </row>
    <row r="360" spans="1:7" ht="18.600000000000001" customHeight="1" x14ac:dyDescent="0.25">
      <c r="A360" s="99" t="s">
        <v>330</v>
      </c>
      <c r="B360" s="99" t="s">
        <v>330</v>
      </c>
      <c r="C360" s="99" t="s">
        <v>330</v>
      </c>
      <c r="F360" s="100" t="s">
        <v>330</v>
      </c>
      <c r="G360" s="100" t="s">
        <v>330</v>
      </c>
    </row>
    <row r="361" spans="1:7" ht="18.600000000000001" customHeight="1" x14ac:dyDescent="0.25">
      <c r="A361" s="99" t="s">
        <v>330</v>
      </c>
      <c r="B361" s="99" t="s">
        <v>330</v>
      </c>
      <c r="C361" s="99" t="s">
        <v>330</v>
      </c>
      <c r="F361" s="100" t="s">
        <v>330</v>
      </c>
      <c r="G361" s="100" t="s">
        <v>330</v>
      </c>
    </row>
    <row r="362" spans="1:7" ht="18.600000000000001" customHeight="1" x14ac:dyDescent="0.25">
      <c r="A362" s="99" t="s">
        <v>330</v>
      </c>
      <c r="B362" s="99" t="s">
        <v>330</v>
      </c>
      <c r="C362" s="99" t="s">
        <v>330</v>
      </c>
      <c r="F362" s="100" t="s">
        <v>330</v>
      </c>
      <c r="G362" s="100" t="s">
        <v>330</v>
      </c>
    </row>
    <row r="363" spans="1:7" ht="18.600000000000001" customHeight="1" x14ac:dyDescent="0.25">
      <c r="A363" s="99" t="s">
        <v>330</v>
      </c>
      <c r="B363" s="99" t="s">
        <v>330</v>
      </c>
      <c r="C363" s="99" t="s">
        <v>330</v>
      </c>
      <c r="F363" s="100" t="s">
        <v>330</v>
      </c>
      <c r="G363" s="100" t="s">
        <v>330</v>
      </c>
    </row>
    <row r="364" spans="1:7" ht="18.600000000000001" customHeight="1" x14ac:dyDescent="0.25">
      <c r="A364" s="99" t="s">
        <v>330</v>
      </c>
      <c r="B364" s="99" t="s">
        <v>330</v>
      </c>
      <c r="C364" s="99" t="s">
        <v>330</v>
      </c>
      <c r="F364" s="100" t="s">
        <v>330</v>
      </c>
      <c r="G364" s="100" t="s">
        <v>330</v>
      </c>
    </row>
    <row r="365" spans="1:7" ht="18.600000000000001" customHeight="1" x14ac:dyDescent="0.25">
      <c r="A365" s="99" t="s">
        <v>330</v>
      </c>
      <c r="B365" s="99" t="s">
        <v>330</v>
      </c>
      <c r="C365" s="99" t="s">
        <v>330</v>
      </c>
      <c r="F365" s="100" t="s">
        <v>330</v>
      </c>
      <c r="G365" s="100" t="s">
        <v>330</v>
      </c>
    </row>
    <row r="366" spans="1:7" ht="18.600000000000001" customHeight="1" x14ac:dyDescent="0.25">
      <c r="A366" s="99" t="s">
        <v>330</v>
      </c>
      <c r="B366" s="99" t="s">
        <v>330</v>
      </c>
      <c r="C366" s="99" t="s">
        <v>330</v>
      </c>
      <c r="F366" s="100" t="s">
        <v>330</v>
      </c>
      <c r="G366" s="100" t="s">
        <v>330</v>
      </c>
    </row>
    <row r="367" spans="1:7" ht="18.600000000000001" customHeight="1" x14ac:dyDescent="0.25">
      <c r="A367" s="99" t="s">
        <v>330</v>
      </c>
      <c r="B367" s="99" t="s">
        <v>330</v>
      </c>
      <c r="C367" s="99" t="s">
        <v>330</v>
      </c>
      <c r="F367" s="100" t="s">
        <v>330</v>
      </c>
      <c r="G367" s="100" t="s">
        <v>330</v>
      </c>
    </row>
    <row r="368" spans="1:7" ht="18.600000000000001" customHeight="1" x14ac:dyDescent="0.25">
      <c r="A368" s="99" t="s">
        <v>330</v>
      </c>
      <c r="B368" s="99" t="s">
        <v>330</v>
      </c>
      <c r="C368" s="99" t="s">
        <v>330</v>
      </c>
      <c r="F368" s="100" t="s">
        <v>330</v>
      </c>
      <c r="G368" s="100" t="s">
        <v>330</v>
      </c>
    </row>
    <row r="369" spans="1:7" ht="18.600000000000001" customHeight="1" x14ac:dyDescent="0.25">
      <c r="A369" s="99" t="s">
        <v>330</v>
      </c>
      <c r="B369" s="99" t="s">
        <v>330</v>
      </c>
      <c r="C369" s="99" t="s">
        <v>330</v>
      </c>
      <c r="F369" s="100" t="s">
        <v>330</v>
      </c>
      <c r="G369" s="100" t="s">
        <v>330</v>
      </c>
    </row>
    <row r="370" spans="1:7" ht="18.600000000000001" customHeight="1" x14ac:dyDescent="0.25">
      <c r="A370" s="99" t="s">
        <v>330</v>
      </c>
      <c r="B370" s="99" t="s">
        <v>330</v>
      </c>
      <c r="C370" s="99" t="s">
        <v>330</v>
      </c>
      <c r="F370" s="100" t="s">
        <v>330</v>
      </c>
      <c r="G370" s="100" t="s">
        <v>330</v>
      </c>
    </row>
    <row r="371" spans="1:7" ht="18.600000000000001" customHeight="1" x14ac:dyDescent="0.25">
      <c r="A371" s="99" t="s">
        <v>330</v>
      </c>
      <c r="B371" s="99" t="s">
        <v>330</v>
      </c>
      <c r="C371" s="99" t="s">
        <v>330</v>
      </c>
      <c r="F371" s="100" t="s">
        <v>330</v>
      </c>
      <c r="G371" s="100" t="s">
        <v>330</v>
      </c>
    </row>
    <row r="372" spans="1:7" ht="18.600000000000001" customHeight="1" x14ac:dyDescent="0.25">
      <c r="A372" s="99" t="s">
        <v>330</v>
      </c>
      <c r="B372" s="99" t="s">
        <v>330</v>
      </c>
      <c r="C372" s="99" t="s">
        <v>330</v>
      </c>
      <c r="F372" s="100" t="s">
        <v>330</v>
      </c>
      <c r="G372" s="100" t="s">
        <v>330</v>
      </c>
    </row>
    <row r="373" spans="1:7" ht="18.600000000000001" customHeight="1" x14ac:dyDescent="0.25">
      <c r="A373" s="99" t="s">
        <v>330</v>
      </c>
      <c r="B373" s="99" t="s">
        <v>330</v>
      </c>
      <c r="C373" s="99" t="s">
        <v>330</v>
      </c>
      <c r="F373" s="100" t="s">
        <v>330</v>
      </c>
      <c r="G373" s="100" t="s">
        <v>330</v>
      </c>
    </row>
    <row r="374" spans="1:7" ht="18.600000000000001" customHeight="1" x14ac:dyDescent="0.25">
      <c r="A374" s="99" t="s">
        <v>330</v>
      </c>
      <c r="B374" s="99" t="s">
        <v>330</v>
      </c>
      <c r="C374" s="99" t="s">
        <v>330</v>
      </c>
      <c r="F374" s="100" t="s">
        <v>330</v>
      </c>
      <c r="G374" s="100" t="s">
        <v>330</v>
      </c>
    </row>
    <row r="375" spans="1:7" ht="18.600000000000001" customHeight="1" x14ac:dyDescent="0.25">
      <c r="A375" s="99" t="s">
        <v>330</v>
      </c>
      <c r="B375" s="99" t="s">
        <v>330</v>
      </c>
      <c r="C375" s="99" t="s">
        <v>330</v>
      </c>
      <c r="F375" s="100" t="s">
        <v>330</v>
      </c>
      <c r="G375" s="100" t="s">
        <v>330</v>
      </c>
    </row>
    <row r="376" spans="1:7" ht="18.600000000000001" customHeight="1" x14ac:dyDescent="0.25">
      <c r="A376" s="99" t="s">
        <v>330</v>
      </c>
      <c r="B376" s="99" t="s">
        <v>330</v>
      </c>
      <c r="C376" s="99" t="s">
        <v>330</v>
      </c>
      <c r="F376" s="100" t="s">
        <v>330</v>
      </c>
      <c r="G376" s="100" t="s">
        <v>330</v>
      </c>
    </row>
    <row r="377" spans="1:7" ht="18.600000000000001" customHeight="1" x14ac:dyDescent="0.25">
      <c r="A377" s="99" t="s">
        <v>330</v>
      </c>
      <c r="B377" s="99" t="s">
        <v>330</v>
      </c>
      <c r="C377" s="99" t="s">
        <v>330</v>
      </c>
      <c r="F377" s="100" t="s">
        <v>330</v>
      </c>
      <c r="G377" s="100" t="s">
        <v>330</v>
      </c>
    </row>
    <row r="378" spans="1:7" ht="18.600000000000001" customHeight="1" x14ac:dyDescent="0.25">
      <c r="A378" s="99" t="s">
        <v>330</v>
      </c>
      <c r="B378" s="99" t="s">
        <v>330</v>
      </c>
      <c r="C378" s="99" t="s">
        <v>330</v>
      </c>
      <c r="F378" s="100" t="s">
        <v>330</v>
      </c>
      <c r="G378" s="100" t="s">
        <v>330</v>
      </c>
    </row>
    <row r="379" spans="1:7" ht="18.600000000000001" customHeight="1" x14ac:dyDescent="0.25">
      <c r="A379" s="99" t="s">
        <v>330</v>
      </c>
      <c r="B379" s="99" t="s">
        <v>330</v>
      </c>
      <c r="C379" s="99" t="s">
        <v>330</v>
      </c>
      <c r="F379" s="100" t="s">
        <v>330</v>
      </c>
      <c r="G379" s="100" t="s">
        <v>330</v>
      </c>
    </row>
    <row r="380" spans="1:7" ht="18.600000000000001" customHeight="1" x14ac:dyDescent="0.25">
      <c r="A380" s="99" t="s">
        <v>330</v>
      </c>
      <c r="B380" s="99" t="s">
        <v>330</v>
      </c>
      <c r="C380" s="99" t="s">
        <v>330</v>
      </c>
      <c r="F380" s="100" t="s">
        <v>330</v>
      </c>
      <c r="G380" s="100" t="s">
        <v>330</v>
      </c>
    </row>
    <row r="381" spans="1:7" ht="18.600000000000001" customHeight="1" x14ac:dyDescent="0.25">
      <c r="A381" s="99" t="s">
        <v>330</v>
      </c>
      <c r="B381" s="99" t="s">
        <v>330</v>
      </c>
      <c r="C381" s="99" t="s">
        <v>330</v>
      </c>
      <c r="F381" s="100" t="s">
        <v>330</v>
      </c>
      <c r="G381" s="100" t="s">
        <v>330</v>
      </c>
    </row>
    <row r="382" spans="1:7" ht="18.600000000000001" customHeight="1" x14ac:dyDescent="0.25">
      <c r="A382" s="99" t="s">
        <v>330</v>
      </c>
      <c r="B382" s="99" t="s">
        <v>330</v>
      </c>
      <c r="C382" s="99" t="s">
        <v>330</v>
      </c>
      <c r="F382" s="100" t="s">
        <v>330</v>
      </c>
      <c r="G382" s="100" t="s">
        <v>330</v>
      </c>
    </row>
    <row r="383" spans="1:7" ht="18.600000000000001" customHeight="1" x14ac:dyDescent="0.25">
      <c r="A383" s="99" t="s">
        <v>330</v>
      </c>
      <c r="B383" s="99" t="s">
        <v>330</v>
      </c>
      <c r="C383" s="99" t="s">
        <v>330</v>
      </c>
      <c r="F383" s="100" t="s">
        <v>330</v>
      </c>
      <c r="G383" s="100" t="s">
        <v>330</v>
      </c>
    </row>
    <row r="384" spans="1:7" ht="18.600000000000001" customHeight="1" x14ac:dyDescent="0.25">
      <c r="A384" s="99" t="s">
        <v>330</v>
      </c>
      <c r="B384" s="99" t="s">
        <v>330</v>
      </c>
      <c r="C384" s="99" t="s">
        <v>330</v>
      </c>
      <c r="F384" s="100" t="s">
        <v>330</v>
      </c>
      <c r="G384" s="100" t="s">
        <v>330</v>
      </c>
    </row>
    <row r="385" spans="1:7" ht="18.600000000000001" customHeight="1" x14ac:dyDescent="0.25">
      <c r="A385" s="99" t="s">
        <v>330</v>
      </c>
      <c r="B385" s="99" t="s">
        <v>330</v>
      </c>
      <c r="C385" s="99" t="s">
        <v>330</v>
      </c>
      <c r="F385" s="100" t="s">
        <v>330</v>
      </c>
      <c r="G385" s="100" t="s">
        <v>330</v>
      </c>
    </row>
    <row r="386" spans="1:7" ht="18.600000000000001" customHeight="1" x14ac:dyDescent="0.25">
      <c r="A386" s="99" t="s">
        <v>330</v>
      </c>
      <c r="B386" s="99" t="s">
        <v>330</v>
      </c>
      <c r="C386" s="99" t="s">
        <v>330</v>
      </c>
      <c r="F386" s="100" t="s">
        <v>330</v>
      </c>
      <c r="G386" s="100" t="s">
        <v>330</v>
      </c>
    </row>
    <row r="387" spans="1:7" ht="18.600000000000001" customHeight="1" x14ac:dyDescent="0.25">
      <c r="A387" s="99" t="s">
        <v>330</v>
      </c>
      <c r="B387" s="99" t="s">
        <v>330</v>
      </c>
      <c r="C387" s="99" t="s">
        <v>330</v>
      </c>
      <c r="F387" s="100" t="s">
        <v>330</v>
      </c>
      <c r="G387" s="100" t="s">
        <v>330</v>
      </c>
    </row>
    <row r="388" spans="1:7" ht="18.600000000000001" customHeight="1" x14ac:dyDescent="0.25">
      <c r="A388" s="99" t="s">
        <v>330</v>
      </c>
      <c r="B388" s="99" t="s">
        <v>330</v>
      </c>
      <c r="C388" s="99" t="s">
        <v>330</v>
      </c>
      <c r="F388" s="100" t="s">
        <v>330</v>
      </c>
      <c r="G388" s="100" t="s">
        <v>330</v>
      </c>
    </row>
    <row r="389" spans="1:7" ht="18.600000000000001" customHeight="1" x14ac:dyDescent="0.25">
      <c r="A389" s="99" t="s">
        <v>330</v>
      </c>
      <c r="B389" s="99" t="s">
        <v>330</v>
      </c>
      <c r="C389" s="99" t="s">
        <v>330</v>
      </c>
      <c r="F389" s="100" t="s">
        <v>330</v>
      </c>
      <c r="G389" s="100" t="s">
        <v>330</v>
      </c>
    </row>
    <row r="390" spans="1:7" ht="18.600000000000001" customHeight="1" x14ac:dyDescent="0.25">
      <c r="A390" s="99" t="s">
        <v>330</v>
      </c>
      <c r="B390" s="99" t="s">
        <v>330</v>
      </c>
      <c r="C390" s="99" t="s">
        <v>330</v>
      </c>
      <c r="F390" s="100" t="s">
        <v>330</v>
      </c>
      <c r="G390" s="100" t="s">
        <v>330</v>
      </c>
    </row>
    <row r="391" spans="1:7" ht="18.600000000000001" customHeight="1" x14ac:dyDescent="0.25">
      <c r="A391" s="99" t="s">
        <v>330</v>
      </c>
      <c r="B391" s="99" t="s">
        <v>330</v>
      </c>
      <c r="C391" s="99" t="s">
        <v>330</v>
      </c>
      <c r="F391" s="100" t="s">
        <v>330</v>
      </c>
      <c r="G391" s="100" t="s">
        <v>330</v>
      </c>
    </row>
    <row r="392" spans="1:7" ht="18.600000000000001" customHeight="1" x14ac:dyDescent="0.25">
      <c r="A392" s="99" t="s">
        <v>330</v>
      </c>
      <c r="B392" s="99" t="s">
        <v>330</v>
      </c>
      <c r="C392" s="99" t="s">
        <v>330</v>
      </c>
      <c r="F392" s="100" t="s">
        <v>330</v>
      </c>
      <c r="G392" s="100" t="s">
        <v>330</v>
      </c>
    </row>
    <row r="393" spans="1:7" ht="18.600000000000001" customHeight="1" x14ac:dyDescent="0.25">
      <c r="A393" s="99" t="s">
        <v>330</v>
      </c>
      <c r="B393" s="99" t="s">
        <v>330</v>
      </c>
      <c r="C393" s="99" t="s">
        <v>330</v>
      </c>
      <c r="F393" s="100" t="s">
        <v>330</v>
      </c>
      <c r="G393" s="100" t="s">
        <v>330</v>
      </c>
    </row>
    <row r="394" spans="1:7" ht="18.600000000000001" customHeight="1" x14ac:dyDescent="0.25">
      <c r="A394" s="99" t="s">
        <v>330</v>
      </c>
      <c r="B394" s="99" t="s">
        <v>330</v>
      </c>
      <c r="C394" s="99" t="s">
        <v>330</v>
      </c>
      <c r="F394" s="100" t="s">
        <v>330</v>
      </c>
      <c r="G394" s="100" t="s">
        <v>330</v>
      </c>
    </row>
    <row r="395" spans="1:7" ht="18.600000000000001" customHeight="1" x14ac:dyDescent="0.25">
      <c r="A395" s="99" t="s">
        <v>330</v>
      </c>
      <c r="B395" s="99" t="s">
        <v>330</v>
      </c>
      <c r="C395" s="99" t="s">
        <v>330</v>
      </c>
      <c r="F395" s="100" t="s">
        <v>330</v>
      </c>
      <c r="G395" s="100" t="s">
        <v>330</v>
      </c>
    </row>
    <row r="396" spans="1:7" ht="18.600000000000001" customHeight="1" x14ac:dyDescent="0.25">
      <c r="A396" s="99" t="s">
        <v>330</v>
      </c>
      <c r="B396" s="99" t="s">
        <v>330</v>
      </c>
      <c r="C396" s="99" t="s">
        <v>330</v>
      </c>
      <c r="F396" s="100" t="s">
        <v>330</v>
      </c>
      <c r="G396" s="100" t="s">
        <v>330</v>
      </c>
    </row>
    <row r="397" spans="1:7" ht="18.600000000000001" customHeight="1" x14ac:dyDescent="0.25">
      <c r="A397" s="99" t="s">
        <v>330</v>
      </c>
      <c r="B397" s="99" t="s">
        <v>330</v>
      </c>
      <c r="C397" s="99" t="s">
        <v>330</v>
      </c>
      <c r="F397" s="100" t="s">
        <v>330</v>
      </c>
      <c r="G397" s="100" t="s">
        <v>330</v>
      </c>
    </row>
    <row r="398" spans="1:7" ht="18.600000000000001" customHeight="1" x14ac:dyDescent="0.25">
      <c r="A398" s="99" t="s">
        <v>330</v>
      </c>
      <c r="B398" s="99" t="s">
        <v>330</v>
      </c>
      <c r="C398" s="99" t="s">
        <v>330</v>
      </c>
      <c r="F398" s="100" t="s">
        <v>330</v>
      </c>
      <c r="G398" s="100" t="s">
        <v>330</v>
      </c>
    </row>
    <row r="399" spans="1:7" ht="18.600000000000001" customHeight="1" x14ac:dyDescent="0.25">
      <c r="A399" s="99" t="s">
        <v>330</v>
      </c>
      <c r="B399" s="99" t="s">
        <v>330</v>
      </c>
      <c r="C399" s="99" t="s">
        <v>330</v>
      </c>
      <c r="F399" s="100" t="s">
        <v>330</v>
      </c>
      <c r="G399" s="100" t="s">
        <v>330</v>
      </c>
    </row>
    <row r="400" spans="1:7" ht="18.600000000000001" customHeight="1" x14ac:dyDescent="0.25">
      <c r="A400" s="99" t="s">
        <v>330</v>
      </c>
      <c r="B400" s="99" t="s">
        <v>330</v>
      </c>
      <c r="C400" s="99" t="s">
        <v>330</v>
      </c>
      <c r="F400" s="100" t="s">
        <v>330</v>
      </c>
      <c r="G400" s="100" t="s">
        <v>330</v>
      </c>
    </row>
    <row r="401" spans="1:7" ht="18.600000000000001" customHeight="1" x14ac:dyDescent="0.25">
      <c r="A401" s="99" t="s">
        <v>330</v>
      </c>
      <c r="B401" s="99" t="s">
        <v>330</v>
      </c>
      <c r="C401" s="99" t="s">
        <v>330</v>
      </c>
      <c r="F401" s="100" t="s">
        <v>330</v>
      </c>
      <c r="G401" s="100" t="s">
        <v>330</v>
      </c>
    </row>
    <row r="402" spans="1:7" ht="18.600000000000001" customHeight="1" x14ac:dyDescent="0.25">
      <c r="A402" s="99" t="s">
        <v>330</v>
      </c>
      <c r="B402" s="99" t="s">
        <v>330</v>
      </c>
      <c r="C402" s="99" t="s">
        <v>330</v>
      </c>
      <c r="F402" s="100" t="s">
        <v>330</v>
      </c>
      <c r="G402" s="100" t="s">
        <v>330</v>
      </c>
    </row>
    <row r="403" spans="1:7" ht="18.600000000000001" customHeight="1" x14ac:dyDescent="0.25">
      <c r="A403" s="99" t="s">
        <v>330</v>
      </c>
      <c r="B403" s="99" t="s">
        <v>330</v>
      </c>
      <c r="C403" s="99" t="s">
        <v>330</v>
      </c>
      <c r="F403" s="100" t="s">
        <v>330</v>
      </c>
      <c r="G403" s="100" t="s">
        <v>330</v>
      </c>
    </row>
    <row r="404" spans="1:7" ht="18.600000000000001" customHeight="1" x14ac:dyDescent="0.25">
      <c r="A404" s="99" t="s">
        <v>330</v>
      </c>
      <c r="B404" s="99" t="s">
        <v>330</v>
      </c>
      <c r="C404" s="99" t="s">
        <v>330</v>
      </c>
      <c r="F404" s="100" t="s">
        <v>330</v>
      </c>
      <c r="G404" s="100" t="s">
        <v>330</v>
      </c>
    </row>
    <row r="405" spans="1:7" ht="18.600000000000001" customHeight="1" x14ac:dyDescent="0.25">
      <c r="A405" s="99" t="s">
        <v>330</v>
      </c>
      <c r="B405" s="99" t="s">
        <v>330</v>
      </c>
      <c r="C405" s="99" t="s">
        <v>330</v>
      </c>
      <c r="F405" s="100" t="s">
        <v>330</v>
      </c>
      <c r="G405" s="100" t="s">
        <v>330</v>
      </c>
    </row>
    <row r="406" spans="1:7" ht="18.600000000000001" customHeight="1" x14ac:dyDescent="0.25">
      <c r="A406" s="99" t="s">
        <v>330</v>
      </c>
      <c r="B406" s="99" t="s">
        <v>330</v>
      </c>
      <c r="C406" s="99" t="s">
        <v>330</v>
      </c>
      <c r="F406" s="100" t="s">
        <v>330</v>
      </c>
      <c r="G406" s="100" t="s">
        <v>330</v>
      </c>
    </row>
    <row r="407" spans="1:7" ht="18.600000000000001" customHeight="1" x14ac:dyDescent="0.25">
      <c r="A407" s="99" t="s">
        <v>330</v>
      </c>
      <c r="B407" s="99" t="s">
        <v>330</v>
      </c>
      <c r="C407" s="99" t="s">
        <v>330</v>
      </c>
      <c r="F407" s="100" t="s">
        <v>330</v>
      </c>
      <c r="G407" s="100" t="s">
        <v>330</v>
      </c>
    </row>
    <row r="408" spans="1:7" ht="18.600000000000001" customHeight="1" x14ac:dyDescent="0.25">
      <c r="A408" s="99" t="s">
        <v>330</v>
      </c>
      <c r="B408" s="99" t="s">
        <v>330</v>
      </c>
      <c r="C408" s="99" t="s">
        <v>330</v>
      </c>
      <c r="F408" s="100" t="s">
        <v>330</v>
      </c>
      <c r="G408" s="100" t="s">
        <v>330</v>
      </c>
    </row>
    <row r="409" spans="1:7" ht="18.600000000000001" customHeight="1" x14ac:dyDescent="0.25">
      <c r="A409" s="99" t="s">
        <v>330</v>
      </c>
      <c r="B409" s="99" t="s">
        <v>330</v>
      </c>
      <c r="C409" s="99" t="s">
        <v>330</v>
      </c>
      <c r="F409" s="100" t="s">
        <v>330</v>
      </c>
      <c r="G409" s="100" t="s">
        <v>330</v>
      </c>
    </row>
    <row r="410" spans="1:7" ht="18.600000000000001" customHeight="1" x14ac:dyDescent="0.25">
      <c r="A410" s="99" t="s">
        <v>330</v>
      </c>
      <c r="B410" s="99" t="s">
        <v>330</v>
      </c>
      <c r="C410" s="99" t="s">
        <v>330</v>
      </c>
      <c r="F410" s="100" t="s">
        <v>330</v>
      </c>
      <c r="G410" s="100" t="s">
        <v>330</v>
      </c>
    </row>
    <row r="411" spans="1:7" ht="18.600000000000001" customHeight="1" x14ac:dyDescent="0.25">
      <c r="A411" s="99" t="s">
        <v>330</v>
      </c>
      <c r="B411" s="99" t="s">
        <v>330</v>
      </c>
      <c r="C411" s="99" t="s">
        <v>330</v>
      </c>
      <c r="F411" s="100" t="s">
        <v>330</v>
      </c>
      <c r="G411" s="100" t="s">
        <v>330</v>
      </c>
    </row>
    <row r="412" spans="1:7" ht="18.600000000000001" customHeight="1" x14ac:dyDescent="0.25">
      <c r="A412" s="99" t="s">
        <v>330</v>
      </c>
      <c r="B412" s="99" t="s">
        <v>330</v>
      </c>
      <c r="C412" s="99" t="s">
        <v>330</v>
      </c>
      <c r="F412" s="100" t="s">
        <v>330</v>
      </c>
      <c r="G412" s="100" t="s">
        <v>330</v>
      </c>
    </row>
    <row r="413" spans="1:7" ht="18.600000000000001" customHeight="1" x14ac:dyDescent="0.25">
      <c r="A413" s="99" t="s">
        <v>330</v>
      </c>
      <c r="B413" s="99" t="s">
        <v>330</v>
      </c>
      <c r="C413" s="99" t="s">
        <v>330</v>
      </c>
      <c r="F413" s="100" t="s">
        <v>330</v>
      </c>
      <c r="G413" s="100" t="s">
        <v>330</v>
      </c>
    </row>
    <row r="414" spans="1:7" ht="18.600000000000001" customHeight="1" x14ac:dyDescent="0.25">
      <c r="A414" s="99" t="s">
        <v>330</v>
      </c>
      <c r="B414" s="99" t="s">
        <v>330</v>
      </c>
      <c r="C414" s="99" t="s">
        <v>330</v>
      </c>
      <c r="F414" s="100" t="s">
        <v>330</v>
      </c>
      <c r="G414" s="100" t="s">
        <v>330</v>
      </c>
    </row>
    <row r="415" spans="1:7" ht="18.600000000000001" customHeight="1" x14ac:dyDescent="0.25">
      <c r="A415" s="99" t="s">
        <v>330</v>
      </c>
      <c r="B415" s="99" t="s">
        <v>330</v>
      </c>
      <c r="C415" s="99" t="s">
        <v>330</v>
      </c>
      <c r="F415" s="100" t="s">
        <v>330</v>
      </c>
      <c r="G415" s="100" t="s">
        <v>330</v>
      </c>
    </row>
    <row r="416" spans="1:7" ht="18.600000000000001" customHeight="1" x14ac:dyDescent="0.25">
      <c r="A416" s="99" t="s">
        <v>330</v>
      </c>
      <c r="B416" s="99" t="s">
        <v>330</v>
      </c>
      <c r="C416" s="99" t="s">
        <v>330</v>
      </c>
      <c r="F416" s="100" t="s">
        <v>330</v>
      </c>
      <c r="G416" s="100" t="s">
        <v>330</v>
      </c>
    </row>
    <row r="417" spans="1:7" ht="18.600000000000001" customHeight="1" x14ac:dyDescent="0.25">
      <c r="A417" s="99" t="s">
        <v>330</v>
      </c>
      <c r="B417" s="99" t="s">
        <v>330</v>
      </c>
      <c r="C417" s="99" t="s">
        <v>330</v>
      </c>
      <c r="F417" s="100" t="s">
        <v>330</v>
      </c>
      <c r="G417" s="100" t="s">
        <v>330</v>
      </c>
    </row>
    <row r="418" spans="1:7" ht="18.600000000000001" customHeight="1" x14ac:dyDescent="0.25">
      <c r="A418" s="99" t="s">
        <v>330</v>
      </c>
      <c r="B418" s="99" t="s">
        <v>330</v>
      </c>
      <c r="C418" s="99" t="s">
        <v>330</v>
      </c>
      <c r="F418" s="100" t="s">
        <v>330</v>
      </c>
      <c r="G418" s="100" t="s">
        <v>330</v>
      </c>
    </row>
    <row r="419" spans="1:7" ht="18.600000000000001" customHeight="1" x14ac:dyDescent="0.25">
      <c r="A419" s="99" t="s">
        <v>330</v>
      </c>
      <c r="B419" s="99" t="s">
        <v>330</v>
      </c>
      <c r="C419" s="99" t="s">
        <v>330</v>
      </c>
      <c r="F419" s="100" t="s">
        <v>330</v>
      </c>
      <c r="G419" s="100" t="s">
        <v>330</v>
      </c>
    </row>
    <row r="420" spans="1:7" ht="18.600000000000001" customHeight="1" x14ac:dyDescent="0.25">
      <c r="A420" s="99" t="s">
        <v>330</v>
      </c>
      <c r="B420" s="99" t="s">
        <v>330</v>
      </c>
      <c r="C420" s="99" t="s">
        <v>330</v>
      </c>
      <c r="F420" s="100" t="s">
        <v>330</v>
      </c>
      <c r="G420" s="100" t="s">
        <v>330</v>
      </c>
    </row>
    <row r="421" spans="1:7" ht="18.600000000000001" customHeight="1" x14ac:dyDescent="0.25">
      <c r="A421" s="99" t="s">
        <v>330</v>
      </c>
      <c r="B421" s="99" t="s">
        <v>330</v>
      </c>
      <c r="C421" s="99" t="s">
        <v>330</v>
      </c>
      <c r="F421" s="100" t="s">
        <v>330</v>
      </c>
      <c r="G421" s="100" t="s">
        <v>330</v>
      </c>
    </row>
    <row r="422" spans="1:7" ht="18.600000000000001" customHeight="1" x14ac:dyDescent="0.25">
      <c r="A422" s="99" t="s">
        <v>330</v>
      </c>
      <c r="B422" s="99" t="s">
        <v>330</v>
      </c>
      <c r="C422" s="99" t="s">
        <v>330</v>
      </c>
      <c r="F422" s="100" t="s">
        <v>330</v>
      </c>
      <c r="G422" s="100" t="s">
        <v>330</v>
      </c>
    </row>
    <row r="423" spans="1:7" ht="18.600000000000001" customHeight="1" x14ac:dyDescent="0.25">
      <c r="A423" s="99" t="s">
        <v>330</v>
      </c>
      <c r="B423" s="99" t="s">
        <v>330</v>
      </c>
      <c r="C423" s="99" t="s">
        <v>330</v>
      </c>
      <c r="F423" s="100" t="s">
        <v>330</v>
      </c>
      <c r="G423" s="100" t="s">
        <v>330</v>
      </c>
    </row>
    <row r="424" spans="1:7" ht="18.600000000000001" customHeight="1" x14ac:dyDescent="0.25">
      <c r="A424" s="99" t="s">
        <v>330</v>
      </c>
      <c r="B424" s="99" t="s">
        <v>330</v>
      </c>
      <c r="C424" s="99" t="s">
        <v>330</v>
      </c>
      <c r="F424" s="100" t="s">
        <v>330</v>
      </c>
      <c r="G424" s="100" t="s">
        <v>330</v>
      </c>
    </row>
    <row r="425" spans="1:7" ht="18.600000000000001" customHeight="1" x14ac:dyDescent="0.25">
      <c r="A425" s="99" t="s">
        <v>330</v>
      </c>
      <c r="B425" s="99" t="s">
        <v>330</v>
      </c>
      <c r="C425" s="99" t="s">
        <v>330</v>
      </c>
      <c r="F425" s="100" t="s">
        <v>330</v>
      </c>
      <c r="G425" s="100" t="s">
        <v>330</v>
      </c>
    </row>
    <row r="426" spans="1:7" ht="18.600000000000001" customHeight="1" x14ac:dyDescent="0.25">
      <c r="A426" s="99" t="s">
        <v>330</v>
      </c>
      <c r="B426" s="99" t="s">
        <v>330</v>
      </c>
      <c r="C426" s="99" t="s">
        <v>330</v>
      </c>
      <c r="F426" s="100" t="s">
        <v>330</v>
      </c>
      <c r="G426" s="100" t="s">
        <v>330</v>
      </c>
    </row>
    <row r="427" spans="1:7" ht="18.600000000000001" customHeight="1" x14ac:dyDescent="0.25">
      <c r="A427" s="99" t="s">
        <v>330</v>
      </c>
      <c r="B427" s="99" t="s">
        <v>330</v>
      </c>
      <c r="C427" s="99" t="s">
        <v>330</v>
      </c>
      <c r="F427" s="100" t="s">
        <v>330</v>
      </c>
      <c r="G427" s="100" t="s">
        <v>330</v>
      </c>
    </row>
    <row r="428" spans="1:7" ht="18.600000000000001" customHeight="1" x14ac:dyDescent="0.25">
      <c r="A428" s="99" t="s">
        <v>330</v>
      </c>
      <c r="B428" s="99" t="s">
        <v>330</v>
      </c>
      <c r="C428" s="99" t="s">
        <v>330</v>
      </c>
      <c r="F428" s="100" t="s">
        <v>330</v>
      </c>
      <c r="G428" s="100" t="s">
        <v>330</v>
      </c>
    </row>
    <row r="429" spans="1:7" ht="18.600000000000001" customHeight="1" x14ac:dyDescent="0.25">
      <c r="A429" s="99" t="s">
        <v>330</v>
      </c>
      <c r="B429" s="99" t="s">
        <v>330</v>
      </c>
      <c r="C429" s="99" t="s">
        <v>330</v>
      </c>
      <c r="F429" s="100" t="s">
        <v>330</v>
      </c>
      <c r="G429" s="100" t="s">
        <v>330</v>
      </c>
    </row>
    <row r="430" spans="1:7" ht="18.600000000000001" customHeight="1" x14ac:dyDescent="0.25">
      <c r="A430" s="99" t="s">
        <v>330</v>
      </c>
      <c r="B430" s="99" t="s">
        <v>330</v>
      </c>
      <c r="C430" s="99" t="s">
        <v>330</v>
      </c>
      <c r="F430" s="100" t="s">
        <v>330</v>
      </c>
      <c r="G430" s="100" t="s">
        <v>330</v>
      </c>
    </row>
    <row r="431" spans="1:7" ht="18.600000000000001" customHeight="1" x14ac:dyDescent="0.25">
      <c r="A431" s="99" t="s">
        <v>330</v>
      </c>
      <c r="B431" s="99" t="s">
        <v>330</v>
      </c>
      <c r="C431" s="99" t="s">
        <v>330</v>
      </c>
      <c r="F431" s="100" t="s">
        <v>330</v>
      </c>
      <c r="G431" s="100" t="s">
        <v>330</v>
      </c>
    </row>
    <row r="432" spans="1:7" ht="18.600000000000001" customHeight="1" x14ac:dyDescent="0.25">
      <c r="A432" s="99" t="s">
        <v>330</v>
      </c>
      <c r="B432" s="99" t="s">
        <v>330</v>
      </c>
      <c r="C432" s="99" t="s">
        <v>330</v>
      </c>
      <c r="F432" s="100" t="s">
        <v>330</v>
      </c>
      <c r="G432" s="100" t="s">
        <v>330</v>
      </c>
    </row>
    <row r="433" spans="1:7" ht="18.600000000000001" customHeight="1" x14ac:dyDescent="0.25">
      <c r="A433" s="99" t="s">
        <v>330</v>
      </c>
      <c r="B433" s="99" t="s">
        <v>330</v>
      </c>
      <c r="C433" s="99" t="s">
        <v>330</v>
      </c>
      <c r="F433" s="100" t="s">
        <v>330</v>
      </c>
      <c r="G433" s="100" t="s">
        <v>330</v>
      </c>
    </row>
    <row r="434" spans="1:7" ht="18.600000000000001" customHeight="1" x14ac:dyDescent="0.25">
      <c r="A434" s="99" t="s">
        <v>330</v>
      </c>
      <c r="B434" s="99" t="s">
        <v>330</v>
      </c>
      <c r="C434" s="99" t="s">
        <v>330</v>
      </c>
      <c r="F434" s="100" t="s">
        <v>330</v>
      </c>
      <c r="G434" s="100" t="s">
        <v>330</v>
      </c>
    </row>
    <row r="435" spans="1:7" ht="18.600000000000001" customHeight="1" x14ac:dyDescent="0.25">
      <c r="A435" s="99" t="s">
        <v>330</v>
      </c>
      <c r="B435" s="99" t="s">
        <v>330</v>
      </c>
      <c r="C435" s="99" t="s">
        <v>330</v>
      </c>
      <c r="F435" s="100" t="s">
        <v>330</v>
      </c>
      <c r="G435" s="100" t="s">
        <v>330</v>
      </c>
    </row>
    <row r="436" spans="1:7" ht="18.600000000000001" customHeight="1" x14ac:dyDescent="0.25">
      <c r="A436" s="99" t="s">
        <v>330</v>
      </c>
      <c r="B436" s="99" t="s">
        <v>330</v>
      </c>
      <c r="C436" s="99" t="s">
        <v>330</v>
      </c>
      <c r="F436" s="100" t="s">
        <v>330</v>
      </c>
      <c r="G436" s="100" t="s">
        <v>330</v>
      </c>
    </row>
    <row r="437" spans="1:7" ht="18.600000000000001" customHeight="1" x14ac:dyDescent="0.25">
      <c r="A437" s="99" t="s">
        <v>330</v>
      </c>
      <c r="B437" s="99" t="s">
        <v>330</v>
      </c>
      <c r="C437" s="99" t="s">
        <v>330</v>
      </c>
      <c r="F437" s="100" t="s">
        <v>330</v>
      </c>
      <c r="G437" s="100" t="s">
        <v>330</v>
      </c>
    </row>
    <row r="438" spans="1:7" ht="18.600000000000001" customHeight="1" x14ac:dyDescent="0.25">
      <c r="A438" s="99" t="s">
        <v>330</v>
      </c>
      <c r="B438" s="99" t="s">
        <v>330</v>
      </c>
      <c r="C438" s="99" t="s">
        <v>330</v>
      </c>
      <c r="F438" s="100" t="s">
        <v>330</v>
      </c>
      <c r="G438" s="100" t="s">
        <v>330</v>
      </c>
    </row>
    <row r="439" spans="1:7" ht="18.600000000000001" customHeight="1" x14ac:dyDescent="0.25">
      <c r="A439" s="99" t="s">
        <v>330</v>
      </c>
      <c r="B439" s="99" t="s">
        <v>330</v>
      </c>
      <c r="C439" s="99" t="s">
        <v>330</v>
      </c>
      <c r="F439" s="100" t="s">
        <v>330</v>
      </c>
      <c r="G439" s="100" t="s">
        <v>330</v>
      </c>
    </row>
    <row r="440" spans="1:7" ht="18.600000000000001" customHeight="1" x14ac:dyDescent="0.25">
      <c r="A440" s="99" t="s">
        <v>330</v>
      </c>
      <c r="B440" s="99" t="s">
        <v>330</v>
      </c>
      <c r="C440" s="99" t="s">
        <v>330</v>
      </c>
      <c r="F440" s="100" t="s">
        <v>330</v>
      </c>
      <c r="G440" s="100" t="s">
        <v>330</v>
      </c>
    </row>
    <row r="441" spans="1:7" ht="18.600000000000001" customHeight="1" x14ac:dyDescent="0.25">
      <c r="A441" s="99" t="s">
        <v>330</v>
      </c>
      <c r="B441" s="99" t="s">
        <v>330</v>
      </c>
      <c r="C441" s="99" t="s">
        <v>330</v>
      </c>
      <c r="F441" s="100" t="s">
        <v>330</v>
      </c>
      <c r="G441" s="100" t="s">
        <v>330</v>
      </c>
    </row>
    <row r="442" spans="1:7" ht="18.600000000000001" customHeight="1" x14ac:dyDescent="0.25">
      <c r="A442" s="99" t="s">
        <v>330</v>
      </c>
      <c r="B442" s="99" t="s">
        <v>330</v>
      </c>
      <c r="C442" s="99" t="s">
        <v>330</v>
      </c>
      <c r="F442" s="100" t="s">
        <v>330</v>
      </c>
      <c r="G442" s="100" t="s">
        <v>330</v>
      </c>
    </row>
    <row r="443" spans="1:7" ht="18.600000000000001" customHeight="1" x14ac:dyDescent="0.25">
      <c r="A443" s="99" t="s">
        <v>330</v>
      </c>
      <c r="B443" s="99" t="s">
        <v>330</v>
      </c>
      <c r="C443" s="99" t="s">
        <v>330</v>
      </c>
      <c r="F443" s="100" t="s">
        <v>330</v>
      </c>
      <c r="G443" s="100" t="s">
        <v>330</v>
      </c>
    </row>
    <row r="444" spans="1:7" ht="18.600000000000001" customHeight="1" x14ac:dyDescent="0.25">
      <c r="A444" s="99" t="s">
        <v>330</v>
      </c>
      <c r="B444" s="99" t="s">
        <v>330</v>
      </c>
      <c r="C444" s="99" t="s">
        <v>330</v>
      </c>
      <c r="F444" s="100" t="s">
        <v>330</v>
      </c>
      <c r="G444" s="100" t="s">
        <v>330</v>
      </c>
    </row>
    <row r="445" spans="1:7" ht="18.600000000000001" customHeight="1" x14ac:dyDescent="0.25">
      <c r="A445" s="99" t="s">
        <v>330</v>
      </c>
      <c r="B445" s="99" t="s">
        <v>330</v>
      </c>
      <c r="C445" s="99" t="s">
        <v>330</v>
      </c>
      <c r="F445" s="100" t="s">
        <v>330</v>
      </c>
      <c r="G445" s="100" t="s">
        <v>330</v>
      </c>
    </row>
    <row r="446" spans="1:7" ht="18.600000000000001" customHeight="1" x14ac:dyDescent="0.25">
      <c r="A446" s="99" t="s">
        <v>330</v>
      </c>
      <c r="B446" s="99" t="s">
        <v>330</v>
      </c>
      <c r="C446" s="99" t="s">
        <v>330</v>
      </c>
      <c r="F446" s="100" t="s">
        <v>330</v>
      </c>
      <c r="G446" s="100" t="s">
        <v>330</v>
      </c>
    </row>
    <row r="447" spans="1:7" ht="18.600000000000001" customHeight="1" x14ac:dyDescent="0.25">
      <c r="A447" s="99" t="s">
        <v>330</v>
      </c>
      <c r="B447" s="99" t="s">
        <v>330</v>
      </c>
      <c r="C447" s="99" t="s">
        <v>330</v>
      </c>
      <c r="F447" s="100" t="s">
        <v>330</v>
      </c>
      <c r="G447" s="100" t="s">
        <v>330</v>
      </c>
    </row>
    <row r="448" spans="1:7" ht="18.600000000000001" customHeight="1" x14ac:dyDescent="0.25">
      <c r="A448" s="99" t="s">
        <v>330</v>
      </c>
      <c r="B448" s="99" t="s">
        <v>330</v>
      </c>
      <c r="C448" s="99" t="s">
        <v>330</v>
      </c>
      <c r="F448" s="100" t="s">
        <v>330</v>
      </c>
      <c r="G448" s="100" t="s">
        <v>330</v>
      </c>
    </row>
    <row r="449" spans="1:7" ht="18.600000000000001" customHeight="1" x14ac:dyDescent="0.25">
      <c r="A449" s="99" t="s">
        <v>330</v>
      </c>
      <c r="B449" s="99" t="s">
        <v>330</v>
      </c>
      <c r="C449" s="99" t="s">
        <v>330</v>
      </c>
      <c r="F449" s="100" t="s">
        <v>330</v>
      </c>
      <c r="G449" s="100" t="s">
        <v>330</v>
      </c>
    </row>
    <row r="450" spans="1:7" ht="18.600000000000001" customHeight="1" x14ac:dyDescent="0.25">
      <c r="A450" s="99" t="s">
        <v>330</v>
      </c>
      <c r="B450" s="99" t="s">
        <v>330</v>
      </c>
      <c r="C450" s="99" t="s">
        <v>330</v>
      </c>
      <c r="F450" s="100" t="s">
        <v>330</v>
      </c>
      <c r="G450" s="100" t="s">
        <v>330</v>
      </c>
    </row>
    <row r="451" spans="1:7" ht="18.600000000000001" customHeight="1" x14ac:dyDescent="0.25">
      <c r="A451" s="99" t="s">
        <v>330</v>
      </c>
      <c r="B451" s="99" t="s">
        <v>330</v>
      </c>
      <c r="C451" s="99" t="s">
        <v>330</v>
      </c>
      <c r="F451" s="100" t="s">
        <v>330</v>
      </c>
      <c r="G451" s="100" t="s">
        <v>330</v>
      </c>
    </row>
    <row r="452" spans="1:7" ht="18.600000000000001" customHeight="1" x14ac:dyDescent="0.25">
      <c r="A452" s="99" t="s">
        <v>330</v>
      </c>
      <c r="B452" s="99" t="s">
        <v>330</v>
      </c>
      <c r="C452" s="99" t="s">
        <v>330</v>
      </c>
      <c r="F452" s="100" t="s">
        <v>330</v>
      </c>
      <c r="G452" s="100" t="s">
        <v>330</v>
      </c>
    </row>
    <row r="453" spans="1:7" ht="18.600000000000001" customHeight="1" x14ac:dyDescent="0.25">
      <c r="A453" s="99" t="s">
        <v>330</v>
      </c>
      <c r="B453" s="99" t="s">
        <v>330</v>
      </c>
      <c r="C453" s="99" t="s">
        <v>330</v>
      </c>
      <c r="F453" s="100" t="s">
        <v>330</v>
      </c>
      <c r="G453" s="100" t="s">
        <v>330</v>
      </c>
    </row>
    <row r="454" spans="1:7" ht="18.600000000000001" customHeight="1" x14ac:dyDescent="0.25">
      <c r="A454" s="99" t="s">
        <v>330</v>
      </c>
      <c r="B454" s="99" t="s">
        <v>330</v>
      </c>
      <c r="C454" s="99" t="s">
        <v>330</v>
      </c>
      <c r="F454" s="100" t="s">
        <v>330</v>
      </c>
      <c r="G454" s="100" t="s">
        <v>330</v>
      </c>
    </row>
    <row r="455" spans="1:7" ht="18.600000000000001" customHeight="1" x14ac:dyDescent="0.25">
      <c r="A455" s="99" t="s">
        <v>330</v>
      </c>
      <c r="B455" s="99" t="s">
        <v>330</v>
      </c>
      <c r="C455" s="99" t="s">
        <v>330</v>
      </c>
      <c r="F455" s="100" t="s">
        <v>330</v>
      </c>
      <c r="G455" s="100" t="s">
        <v>330</v>
      </c>
    </row>
    <row r="456" spans="1:7" ht="18.600000000000001" customHeight="1" x14ac:dyDescent="0.25">
      <c r="A456" s="99" t="s">
        <v>330</v>
      </c>
      <c r="B456" s="99" t="s">
        <v>330</v>
      </c>
      <c r="C456" s="99" t="s">
        <v>330</v>
      </c>
      <c r="F456" s="100" t="s">
        <v>330</v>
      </c>
      <c r="G456" s="100" t="s">
        <v>330</v>
      </c>
    </row>
    <row r="457" spans="1:7" ht="18.600000000000001" customHeight="1" x14ac:dyDescent="0.25">
      <c r="A457" s="99" t="s">
        <v>330</v>
      </c>
      <c r="B457" s="99" t="s">
        <v>330</v>
      </c>
      <c r="C457" s="99" t="s">
        <v>330</v>
      </c>
      <c r="F457" s="100" t="s">
        <v>330</v>
      </c>
      <c r="G457" s="100" t="s">
        <v>330</v>
      </c>
    </row>
    <row r="458" spans="1:7" ht="18.600000000000001" customHeight="1" x14ac:dyDescent="0.25">
      <c r="A458" s="99" t="s">
        <v>330</v>
      </c>
      <c r="B458" s="99" t="s">
        <v>330</v>
      </c>
      <c r="C458" s="99" t="s">
        <v>330</v>
      </c>
      <c r="F458" s="100" t="s">
        <v>330</v>
      </c>
      <c r="G458" s="100" t="s">
        <v>330</v>
      </c>
    </row>
    <row r="459" spans="1:7" ht="18.600000000000001" customHeight="1" x14ac:dyDescent="0.25">
      <c r="A459" s="99" t="s">
        <v>330</v>
      </c>
      <c r="B459" s="99" t="s">
        <v>330</v>
      </c>
      <c r="C459" s="99" t="s">
        <v>330</v>
      </c>
      <c r="F459" s="100" t="s">
        <v>330</v>
      </c>
      <c r="G459" s="100" t="s">
        <v>330</v>
      </c>
    </row>
    <row r="460" spans="1:7" ht="18.600000000000001" customHeight="1" x14ac:dyDescent="0.25">
      <c r="A460" s="99" t="s">
        <v>330</v>
      </c>
      <c r="B460" s="99" t="s">
        <v>330</v>
      </c>
      <c r="C460" s="99" t="s">
        <v>330</v>
      </c>
      <c r="F460" s="100" t="s">
        <v>330</v>
      </c>
      <c r="G460" s="100" t="s">
        <v>330</v>
      </c>
    </row>
    <row r="461" spans="1:7" ht="18.600000000000001" customHeight="1" x14ac:dyDescent="0.25">
      <c r="A461" s="99" t="s">
        <v>330</v>
      </c>
      <c r="B461" s="99" t="s">
        <v>330</v>
      </c>
      <c r="C461" s="99" t="s">
        <v>330</v>
      </c>
      <c r="F461" s="100" t="s">
        <v>330</v>
      </c>
      <c r="G461" s="100" t="s">
        <v>330</v>
      </c>
    </row>
    <row r="462" spans="1:7" ht="18.600000000000001" customHeight="1" x14ac:dyDescent="0.25">
      <c r="A462" s="99" t="s">
        <v>330</v>
      </c>
      <c r="B462" s="99" t="s">
        <v>330</v>
      </c>
      <c r="C462" s="99" t="s">
        <v>330</v>
      </c>
      <c r="F462" s="100" t="s">
        <v>330</v>
      </c>
      <c r="G462" s="100" t="s">
        <v>330</v>
      </c>
    </row>
    <row r="463" spans="1:7" ht="18.600000000000001" customHeight="1" x14ac:dyDescent="0.25">
      <c r="A463" s="99" t="s">
        <v>330</v>
      </c>
      <c r="B463" s="99" t="s">
        <v>330</v>
      </c>
      <c r="C463" s="99" t="s">
        <v>330</v>
      </c>
      <c r="F463" s="100" t="s">
        <v>330</v>
      </c>
      <c r="G463" s="100" t="s">
        <v>330</v>
      </c>
    </row>
    <row r="464" spans="1:7" ht="18.600000000000001" customHeight="1" x14ac:dyDescent="0.25">
      <c r="A464" s="99" t="s">
        <v>330</v>
      </c>
      <c r="B464" s="99" t="s">
        <v>330</v>
      </c>
      <c r="C464" s="99" t="s">
        <v>330</v>
      </c>
      <c r="F464" s="100" t="s">
        <v>330</v>
      </c>
      <c r="G464" s="100" t="s">
        <v>330</v>
      </c>
    </row>
    <row r="465" spans="1:7" ht="18.600000000000001" customHeight="1" x14ac:dyDescent="0.25">
      <c r="A465" s="99" t="s">
        <v>330</v>
      </c>
      <c r="B465" s="99" t="s">
        <v>330</v>
      </c>
      <c r="C465" s="99" t="s">
        <v>330</v>
      </c>
      <c r="F465" s="100" t="s">
        <v>330</v>
      </c>
      <c r="G465" s="100" t="s">
        <v>330</v>
      </c>
    </row>
    <row r="466" spans="1:7" ht="18.600000000000001" customHeight="1" x14ac:dyDescent="0.25">
      <c r="A466" s="99" t="s">
        <v>330</v>
      </c>
      <c r="B466" s="99" t="s">
        <v>330</v>
      </c>
      <c r="C466" s="99" t="s">
        <v>330</v>
      </c>
      <c r="F466" s="100" t="s">
        <v>330</v>
      </c>
      <c r="G466" s="100" t="s">
        <v>330</v>
      </c>
    </row>
    <row r="467" spans="1:7" ht="18.600000000000001" customHeight="1" x14ac:dyDescent="0.25">
      <c r="A467" s="99" t="s">
        <v>330</v>
      </c>
      <c r="B467" s="99" t="s">
        <v>330</v>
      </c>
      <c r="C467" s="99" t="s">
        <v>330</v>
      </c>
      <c r="F467" s="100" t="s">
        <v>330</v>
      </c>
      <c r="G467" s="100" t="s">
        <v>330</v>
      </c>
    </row>
    <row r="468" spans="1:7" ht="18.600000000000001" customHeight="1" x14ac:dyDescent="0.25">
      <c r="A468" s="99" t="s">
        <v>330</v>
      </c>
      <c r="B468" s="99" t="s">
        <v>330</v>
      </c>
      <c r="C468" s="99" t="s">
        <v>330</v>
      </c>
      <c r="F468" s="100" t="s">
        <v>330</v>
      </c>
      <c r="G468" s="100" t="s">
        <v>330</v>
      </c>
    </row>
    <row r="469" spans="1:7" ht="18.600000000000001" customHeight="1" x14ac:dyDescent="0.25">
      <c r="A469" s="99" t="s">
        <v>330</v>
      </c>
      <c r="B469" s="99" t="s">
        <v>330</v>
      </c>
      <c r="C469" s="99" t="s">
        <v>330</v>
      </c>
      <c r="F469" s="100" t="s">
        <v>330</v>
      </c>
      <c r="G469" s="100" t="s">
        <v>330</v>
      </c>
    </row>
    <row r="470" spans="1:7" ht="18.600000000000001" customHeight="1" x14ac:dyDescent="0.25">
      <c r="A470" s="99" t="s">
        <v>330</v>
      </c>
      <c r="B470" s="99" t="s">
        <v>330</v>
      </c>
      <c r="C470" s="99" t="s">
        <v>330</v>
      </c>
      <c r="F470" s="100" t="s">
        <v>330</v>
      </c>
      <c r="G470" s="100" t="s">
        <v>330</v>
      </c>
    </row>
    <row r="471" spans="1:7" ht="18.600000000000001" customHeight="1" x14ac:dyDescent="0.25">
      <c r="A471" s="99" t="s">
        <v>330</v>
      </c>
      <c r="B471" s="99" t="s">
        <v>330</v>
      </c>
      <c r="C471" s="99" t="s">
        <v>330</v>
      </c>
      <c r="F471" s="100" t="s">
        <v>330</v>
      </c>
      <c r="G471" s="100" t="s">
        <v>330</v>
      </c>
    </row>
    <row r="472" spans="1:7" ht="18.600000000000001" customHeight="1" x14ac:dyDescent="0.25">
      <c r="A472" s="99" t="s">
        <v>330</v>
      </c>
      <c r="B472" s="99" t="s">
        <v>330</v>
      </c>
      <c r="C472" s="99" t="s">
        <v>330</v>
      </c>
      <c r="F472" s="100" t="s">
        <v>330</v>
      </c>
      <c r="G472" s="100" t="s">
        <v>330</v>
      </c>
    </row>
    <row r="473" spans="1:7" ht="18.600000000000001" customHeight="1" x14ac:dyDescent="0.25">
      <c r="A473" s="99" t="s">
        <v>330</v>
      </c>
      <c r="B473" s="99" t="s">
        <v>330</v>
      </c>
      <c r="C473" s="99" t="s">
        <v>330</v>
      </c>
      <c r="F473" s="100" t="s">
        <v>330</v>
      </c>
      <c r="G473" s="100" t="s">
        <v>330</v>
      </c>
    </row>
    <row r="474" spans="1:7" ht="18.600000000000001" customHeight="1" x14ac:dyDescent="0.25">
      <c r="A474" s="99" t="s">
        <v>330</v>
      </c>
      <c r="B474" s="99" t="s">
        <v>330</v>
      </c>
      <c r="C474" s="99" t="s">
        <v>330</v>
      </c>
      <c r="F474" s="100" t="s">
        <v>330</v>
      </c>
      <c r="G474" s="100" t="s">
        <v>330</v>
      </c>
    </row>
    <row r="475" spans="1:7" ht="18.600000000000001" customHeight="1" x14ac:dyDescent="0.25">
      <c r="A475" s="99" t="s">
        <v>330</v>
      </c>
      <c r="B475" s="99" t="s">
        <v>330</v>
      </c>
      <c r="C475" s="99" t="s">
        <v>330</v>
      </c>
      <c r="F475" s="100" t="s">
        <v>330</v>
      </c>
      <c r="G475" s="100" t="s">
        <v>330</v>
      </c>
    </row>
    <row r="476" spans="1:7" ht="18.600000000000001" customHeight="1" x14ac:dyDescent="0.25">
      <c r="A476" s="99" t="s">
        <v>330</v>
      </c>
      <c r="B476" s="99" t="s">
        <v>330</v>
      </c>
      <c r="C476" s="99" t="s">
        <v>330</v>
      </c>
      <c r="F476" s="100" t="s">
        <v>330</v>
      </c>
      <c r="G476" s="100" t="s">
        <v>330</v>
      </c>
    </row>
    <row r="477" spans="1:7" ht="18.600000000000001" customHeight="1" x14ac:dyDescent="0.25">
      <c r="A477" s="99" t="s">
        <v>330</v>
      </c>
      <c r="B477" s="99" t="s">
        <v>330</v>
      </c>
      <c r="C477" s="99" t="s">
        <v>330</v>
      </c>
      <c r="F477" s="100" t="s">
        <v>330</v>
      </c>
      <c r="G477" s="100" t="s">
        <v>330</v>
      </c>
    </row>
    <row r="478" spans="1:7" ht="18.600000000000001" customHeight="1" x14ac:dyDescent="0.25">
      <c r="A478" s="99" t="s">
        <v>330</v>
      </c>
      <c r="B478" s="99" t="s">
        <v>330</v>
      </c>
      <c r="C478" s="99" t="s">
        <v>330</v>
      </c>
      <c r="F478" s="100" t="s">
        <v>330</v>
      </c>
      <c r="G478" s="100" t="s">
        <v>330</v>
      </c>
    </row>
    <row r="479" spans="1:7" ht="18.600000000000001" customHeight="1" x14ac:dyDescent="0.25">
      <c r="A479" s="99" t="s">
        <v>330</v>
      </c>
      <c r="B479" s="99" t="s">
        <v>330</v>
      </c>
      <c r="C479" s="99" t="s">
        <v>330</v>
      </c>
      <c r="F479" s="100" t="s">
        <v>330</v>
      </c>
      <c r="G479" s="100" t="s">
        <v>330</v>
      </c>
    </row>
    <row r="480" spans="1:7" ht="18.600000000000001" customHeight="1" x14ac:dyDescent="0.25">
      <c r="A480" s="99" t="s">
        <v>330</v>
      </c>
      <c r="B480" s="99" t="s">
        <v>330</v>
      </c>
      <c r="C480" s="99" t="s">
        <v>330</v>
      </c>
      <c r="F480" s="100" t="s">
        <v>330</v>
      </c>
      <c r="G480" s="100" t="s">
        <v>330</v>
      </c>
    </row>
    <row r="481" spans="1:7" ht="18.600000000000001" customHeight="1" x14ac:dyDescent="0.25">
      <c r="A481" s="99" t="s">
        <v>330</v>
      </c>
      <c r="B481" s="99" t="s">
        <v>330</v>
      </c>
      <c r="C481" s="99" t="s">
        <v>330</v>
      </c>
      <c r="F481" s="100" t="s">
        <v>330</v>
      </c>
      <c r="G481" s="100" t="s">
        <v>330</v>
      </c>
    </row>
    <row r="482" spans="1:7" ht="18.600000000000001" customHeight="1" x14ac:dyDescent="0.25">
      <c r="A482" s="99" t="s">
        <v>330</v>
      </c>
      <c r="B482" s="99" t="s">
        <v>330</v>
      </c>
      <c r="C482" s="99" t="s">
        <v>330</v>
      </c>
      <c r="F482" s="100" t="s">
        <v>330</v>
      </c>
      <c r="G482" s="100" t="s">
        <v>330</v>
      </c>
    </row>
    <row r="483" spans="1:7" ht="18.600000000000001" customHeight="1" x14ac:dyDescent="0.25">
      <c r="A483" s="99" t="s">
        <v>330</v>
      </c>
      <c r="B483" s="99" t="s">
        <v>330</v>
      </c>
      <c r="C483" s="99" t="s">
        <v>330</v>
      </c>
      <c r="F483" s="100" t="s">
        <v>330</v>
      </c>
      <c r="G483" s="100" t="s">
        <v>330</v>
      </c>
    </row>
    <row r="484" spans="1:7" ht="18.600000000000001" customHeight="1" x14ac:dyDescent="0.25">
      <c r="A484" s="99" t="s">
        <v>330</v>
      </c>
      <c r="B484" s="99" t="s">
        <v>330</v>
      </c>
      <c r="C484" s="99" t="s">
        <v>330</v>
      </c>
      <c r="F484" s="100" t="s">
        <v>330</v>
      </c>
      <c r="G484" s="100" t="s">
        <v>330</v>
      </c>
    </row>
    <row r="485" spans="1:7" ht="18.600000000000001" customHeight="1" x14ac:dyDescent="0.25">
      <c r="A485" s="99" t="s">
        <v>330</v>
      </c>
      <c r="B485" s="99" t="s">
        <v>330</v>
      </c>
      <c r="C485" s="99" t="s">
        <v>330</v>
      </c>
      <c r="F485" s="100" t="s">
        <v>330</v>
      </c>
      <c r="G485" s="100" t="s">
        <v>330</v>
      </c>
    </row>
    <row r="486" spans="1:7" ht="18.600000000000001" customHeight="1" x14ac:dyDescent="0.25">
      <c r="A486" s="99" t="s">
        <v>330</v>
      </c>
      <c r="B486" s="99" t="s">
        <v>330</v>
      </c>
      <c r="C486" s="99" t="s">
        <v>330</v>
      </c>
      <c r="F486" s="100" t="s">
        <v>330</v>
      </c>
      <c r="G486" s="100" t="s">
        <v>330</v>
      </c>
    </row>
    <row r="487" spans="1:7" ht="18.600000000000001" customHeight="1" x14ac:dyDescent="0.25">
      <c r="A487" s="99" t="s">
        <v>330</v>
      </c>
      <c r="B487" s="99" t="s">
        <v>330</v>
      </c>
      <c r="C487" s="99" t="s">
        <v>330</v>
      </c>
      <c r="F487" s="100" t="s">
        <v>330</v>
      </c>
      <c r="G487" s="100" t="s">
        <v>330</v>
      </c>
    </row>
    <row r="488" spans="1:7" ht="18.600000000000001" customHeight="1" x14ac:dyDescent="0.25">
      <c r="A488" s="99" t="s">
        <v>330</v>
      </c>
      <c r="B488" s="99" t="s">
        <v>330</v>
      </c>
      <c r="C488" s="99" t="s">
        <v>330</v>
      </c>
      <c r="F488" s="100" t="s">
        <v>330</v>
      </c>
      <c r="G488" s="100" t="s">
        <v>330</v>
      </c>
    </row>
    <row r="489" spans="1:7" ht="18.600000000000001" customHeight="1" x14ac:dyDescent="0.25">
      <c r="A489" s="99" t="s">
        <v>330</v>
      </c>
      <c r="B489" s="99" t="s">
        <v>330</v>
      </c>
      <c r="C489" s="99" t="s">
        <v>330</v>
      </c>
      <c r="F489" s="100" t="s">
        <v>330</v>
      </c>
      <c r="G489" s="100" t="s">
        <v>330</v>
      </c>
    </row>
    <row r="490" spans="1:7" ht="18.600000000000001" customHeight="1" x14ac:dyDescent="0.25">
      <c r="A490" s="99" t="s">
        <v>330</v>
      </c>
      <c r="B490" s="99" t="s">
        <v>330</v>
      </c>
      <c r="C490" s="99" t="s">
        <v>330</v>
      </c>
      <c r="F490" s="100" t="s">
        <v>330</v>
      </c>
      <c r="G490" s="100" t="s">
        <v>330</v>
      </c>
    </row>
    <row r="491" spans="1:7" ht="18.600000000000001" customHeight="1" x14ac:dyDescent="0.25">
      <c r="A491" s="99" t="s">
        <v>330</v>
      </c>
      <c r="B491" s="99" t="s">
        <v>330</v>
      </c>
      <c r="C491" s="99" t="s">
        <v>330</v>
      </c>
      <c r="F491" s="100" t="s">
        <v>330</v>
      </c>
      <c r="G491" s="100" t="s">
        <v>330</v>
      </c>
    </row>
    <row r="492" spans="1:7" ht="18.600000000000001" customHeight="1" x14ac:dyDescent="0.25">
      <c r="A492" s="99" t="s">
        <v>330</v>
      </c>
      <c r="B492" s="99" t="s">
        <v>330</v>
      </c>
      <c r="C492" s="99" t="s">
        <v>330</v>
      </c>
      <c r="F492" s="100" t="s">
        <v>330</v>
      </c>
      <c r="G492" s="100" t="s">
        <v>330</v>
      </c>
    </row>
    <row r="493" spans="1:7" ht="18.600000000000001" customHeight="1" x14ac:dyDescent="0.25">
      <c r="A493" s="99" t="s">
        <v>330</v>
      </c>
      <c r="B493" s="99" t="s">
        <v>330</v>
      </c>
      <c r="C493" s="99" t="s">
        <v>330</v>
      </c>
      <c r="F493" s="100" t="s">
        <v>330</v>
      </c>
      <c r="G493" s="100" t="s">
        <v>330</v>
      </c>
    </row>
    <row r="494" spans="1:7" ht="18.600000000000001" customHeight="1" x14ac:dyDescent="0.25">
      <c r="A494" s="99" t="s">
        <v>330</v>
      </c>
      <c r="B494" s="99" t="s">
        <v>330</v>
      </c>
      <c r="C494" s="99" t="s">
        <v>330</v>
      </c>
      <c r="F494" s="100" t="s">
        <v>330</v>
      </c>
      <c r="G494" s="100" t="s">
        <v>330</v>
      </c>
    </row>
    <row r="495" spans="1:7" ht="18.600000000000001" customHeight="1" x14ac:dyDescent="0.25">
      <c r="A495" s="99" t="s">
        <v>330</v>
      </c>
      <c r="B495" s="99" t="s">
        <v>330</v>
      </c>
      <c r="C495" s="99" t="s">
        <v>330</v>
      </c>
      <c r="F495" s="100" t="s">
        <v>330</v>
      </c>
      <c r="G495" s="100" t="s">
        <v>330</v>
      </c>
    </row>
    <row r="496" spans="1:7" ht="18.600000000000001" customHeight="1" x14ac:dyDescent="0.25">
      <c r="A496" s="99" t="s">
        <v>330</v>
      </c>
      <c r="B496" s="99" t="s">
        <v>330</v>
      </c>
      <c r="C496" s="99" t="s">
        <v>330</v>
      </c>
      <c r="F496" s="100" t="s">
        <v>330</v>
      </c>
      <c r="G496" s="100" t="s">
        <v>330</v>
      </c>
    </row>
    <row r="497" spans="1:7" ht="18.600000000000001" customHeight="1" x14ac:dyDescent="0.25">
      <c r="A497" s="99" t="s">
        <v>330</v>
      </c>
      <c r="B497" s="99" t="s">
        <v>330</v>
      </c>
      <c r="C497" s="99" t="s">
        <v>330</v>
      </c>
      <c r="F497" s="100" t="s">
        <v>330</v>
      </c>
      <c r="G497" s="100" t="s">
        <v>330</v>
      </c>
    </row>
    <row r="498" spans="1:7" ht="18.600000000000001" customHeight="1" x14ac:dyDescent="0.25">
      <c r="A498" s="99" t="s">
        <v>330</v>
      </c>
      <c r="B498" s="99" t="s">
        <v>330</v>
      </c>
      <c r="C498" s="99" t="s">
        <v>330</v>
      </c>
      <c r="F498" s="100" t="s">
        <v>330</v>
      </c>
      <c r="G498" s="100" t="s">
        <v>330</v>
      </c>
    </row>
    <row r="499" spans="1:7" ht="18.600000000000001" customHeight="1" x14ac:dyDescent="0.25">
      <c r="A499" s="99" t="s">
        <v>330</v>
      </c>
      <c r="B499" s="99" t="s">
        <v>330</v>
      </c>
      <c r="C499" s="99" t="s">
        <v>330</v>
      </c>
      <c r="F499" s="100" t="s">
        <v>330</v>
      </c>
      <c r="G499" s="100" t="s">
        <v>330</v>
      </c>
    </row>
    <row r="500" spans="1:7" ht="18.600000000000001" customHeight="1" x14ac:dyDescent="0.25">
      <c r="A500" s="99" t="s">
        <v>330</v>
      </c>
      <c r="B500" s="99" t="s">
        <v>330</v>
      </c>
      <c r="C500" s="99" t="s">
        <v>330</v>
      </c>
      <c r="F500" s="100" t="s">
        <v>330</v>
      </c>
      <c r="G500" s="100" t="s">
        <v>330</v>
      </c>
    </row>
    <row r="501" spans="1:7" ht="18.600000000000001" customHeight="1" x14ac:dyDescent="0.25">
      <c r="A501" s="99" t="s">
        <v>330</v>
      </c>
      <c r="B501" s="99" t="s">
        <v>330</v>
      </c>
      <c r="C501" s="99" t="s">
        <v>330</v>
      </c>
      <c r="F501" s="100" t="s">
        <v>330</v>
      </c>
      <c r="G501" s="100" t="s">
        <v>330</v>
      </c>
    </row>
    <row r="502" spans="1:7" ht="18.600000000000001" customHeight="1" x14ac:dyDescent="0.25">
      <c r="A502" s="99" t="s">
        <v>330</v>
      </c>
      <c r="B502" s="99" t="s">
        <v>330</v>
      </c>
      <c r="C502" s="99" t="s">
        <v>330</v>
      </c>
      <c r="F502" s="100" t="s">
        <v>330</v>
      </c>
      <c r="G502" s="100" t="s">
        <v>330</v>
      </c>
    </row>
    <row r="503" spans="1:7" ht="18.600000000000001" customHeight="1" x14ac:dyDescent="0.25">
      <c r="A503" s="99" t="s">
        <v>330</v>
      </c>
      <c r="B503" s="99" t="s">
        <v>330</v>
      </c>
      <c r="C503" s="99" t="s">
        <v>330</v>
      </c>
      <c r="F503" s="100" t="s">
        <v>330</v>
      </c>
      <c r="G503" s="100" t="s">
        <v>330</v>
      </c>
    </row>
    <row r="504" spans="1:7" ht="18.600000000000001" customHeight="1" x14ac:dyDescent="0.25">
      <c r="A504" s="99" t="s">
        <v>330</v>
      </c>
      <c r="B504" s="99" t="s">
        <v>330</v>
      </c>
      <c r="C504" s="99" t="s">
        <v>330</v>
      </c>
      <c r="F504" s="100" t="s">
        <v>330</v>
      </c>
      <c r="G504" s="100" t="s">
        <v>330</v>
      </c>
    </row>
    <row r="505" spans="1:7" ht="18.600000000000001" customHeight="1" x14ac:dyDescent="0.25">
      <c r="A505" s="99" t="s">
        <v>330</v>
      </c>
      <c r="B505" s="99" t="s">
        <v>330</v>
      </c>
      <c r="C505" s="99" t="s">
        <v>330</v>
      </c>
      <c r="F505" s="100" t="s">
        <v>330</v>
      </c>
      <c r="G505" s="100" t="s">
        <v>330</v>
      </c>
    </row>
    <row r="506" spans="1:7" ht="18.600000000000001" customHeight="1" x14ac:dyDescent="0.25">
      <c r="A506" s="99" t="s">
        <v>330</v>
      </c>
      <c r="B506" s="99" t="s">
        <v>330</v>
      </c>
      <c r="C506" s="99" t="s">
        <v>330</v>
      </c>
      <c r="F506" s="100" t="s">
        <v>330</v>
      </c>
      <c r="G506" s="100" t="s">
        <v>330</v>
      </c>
    </row>
    <row r="507" spans="1:7" ht="18.600000000000001" customHeight="1" x14ac:dyDescent="0.25">
      <c r="A507" s="99" t="s">
        <v>330</v>
      </c>
      <c r="B507" s="99" t="s">
        <v>330</v>
      </c>
      <c r="C507" s="99" t="s">
        <v>330</v>
      </c>
      <c r="F507" s="100" t="s">
        <v>330</v>
      </c>
      <c r="G507" s="100" t="s">
        <v>330</v>
      </c>
    </row>
    <row r="508" spans="1:7" ht="18.600000000000001" customHeight="1" x14ac:dyDescent="0.25">
      <c r="A508" s="99" t="s">
        <v>330</v>
      </c>
      <c r="B508" s="99" t="s">
        <v>330</v>
      </c>
      <c r="C508" s="99" t="s">
        <v>330</v>
      </c>
      <c r="F508" s="100" t="s">
        <v>330</v>
      </c>
      <c r="G508" s="100" t="s">
        <v>330</v>
      </c>
    </row>
    <row r="509" spans="1:7" ht="18.600000000000001" customHeight="1" x14ac:dyDescent="0.25">
      <c r="A509" s="99" t="s">
        <v>330</v>
      </c>
      <c r="B509" s="99" t="s">
        <v>330</v>
      </c>
      <c r="C509" s="99" t="s">
        <v>330</v>
      </c>
      <c r="F509" s="100" t="s">
        <v>330</v>
      </c>
      <c r="G509" s="100" t="s">
        <v>330</v>
      </c>
    </row>
    <row r="510" spans="1:7" ht="18.600000000000001" customHeight="1" x14ac:dyDescent="0.25">
      <c r="A510" s="99" t="s">
        <v>330</v>
      </c>
      <c r="B510" s="99" t="s">
        <v>330</v>
      </c>
      <c r="C510" s="99" t="s">
        <v>330</v>
      </c>
      <c r="F510" s="100" t="s">
        <v>330</v>
      </c>
      <c r="G510" s="100" t="s">
        <v>330</v>
      </c>
    </row>
    <row r="511" spans="1:7" ht="18.600000000000001" customHeight="1" x14ac:dyDescent="0.25">
      <c r="A511" s="99" t="s">
        <v>330</v>
      </c>
      <c r="B511" s="99" t="s">
        <v>330</v>
      </c>
      <c r="C511" s="99" t="s">
        <v>330</v>
      </c>
      <c r="F511" s="100" t="s">
        <v>330</v>
      </c>
      <c r="G511" s="100" t="s">
        <v>330</v>
      </c>
    </row>
    <row r="512" spans="1:7" ht="18.600000000000001" customHeight="1" x14ac:dyDescent="0.25">
      <c r="A512" s="99" t="s">
        <v>330</v>
      </c>
      <c r="B512" s="99" t="s">
        <v>330</v>
      </c>
      <c r="C512" s="99" t="s">
        <v>330</v>
      </c>
      <c r="F512" s="100" t="s">
        <v>330</v>
      </c>
      <c r="G512" s="100" t="s">
        <v>330</v>
      </c>
    </row>
    <row r="513" spans="1:7" ht="18.600000000000001" customHeight="1" x14ac:dyDescent="0.25">
      <c r="A513" s="99" t="s">
        <v>330</v>
      </c>
      <c r="B513" s="99" t="s">
        <v>330</v>
      </c>
      <c r="C513" s="99" t="s">
        <v>330</v>
      </c>
      <c r="F513" s="100" t="s">
        <v>330</v>
      </c>
      <c r="G513" s="100" t="s">
        <v>330</v>
      </c>
    </row>
    <row r="514" spans="1:7" ht="18.600000000000001" customHeight="1" x14ac:dyDescent="0.25">
      <c r="A514" s="99" t="s">
        <v>330</v>
      </c>
      <c r="B514" s="99" t="s">
        <v>330</v>
      </c>
      <c r="C514" s="99" t="s">
        <v>330</v>
      </c>
      <c r="F514" s="100" t="s">
        <v>330</v>
      </c>
      <c r="G514" s="100" t="s">
        <v>330</v>
      </c>
    </row>
    <row r="515" spans="1:7" ht="18.600000000000001" customHeight="1" x14ac:dyDescent="0.25">
      <c r="A515" s="99" t="s">
        <v>330</v>
      </c>
      <c r="B515" s="99" t="s">
        <v>330</v>
      </c>
      <c r="C515" s="99" t="s">
        <v>330</v>
      </c>
      <c r="F515" s="100" t="s">
        <v>330</v>
      </c>
      <c r="G515" s="100" t="s">
        <v>330</v>
      </c>
    </row>
    <row r="516" spans="1:7" ht="18.600000000000001" customHeight="1" x14ac:dyDescent="0.25">
      <c r="A516" s="99" t="s">
        <v>330</v>
      </c>
      <c r="B516" s="99" t="s">
        <v>330</v>
      </c>
      <c r="C516" s="99" t="s">
        <v>330</v>
      </c>
      <c r="F516" s="100" t="s">
        <v>330</v>
      </c>
      <c r="G516" s="100" t="s">
        <v>330</v>
      </c>
    </row>
    <row r="517" spans="1:7" ht="18.600000000000001" customHeight="1" x14ac:dyDescent="0.25">
      <c r="A517" s="99" t="s">
        <v>330</v>
      </c>
      <c r="B517" s="99" t="s">
        <v>330</v>
      </c>
      <c r="C517" s="99" t="s">
        <v>330</v>
      </c>
      <c r="F517" s="100" t="s">
        <v>330</v>
      </c>
      <c r="G517" s="100" t="s">
        <v>330</v>
      </c>
    </row>
    <row r="518" spans="1:7" ht="18.600000000000001" customHeight="1" x14ac:dyDescent="0.25">
      <c r="A518" s="99" t="s">
        <v>330</v>
      </c>
      <c r="B518" s="99" t="s">
        <v>330</v>
      </c>
      <c r="C518" s="99" t="s">
        <v>330</v>
      </c>
      <c r="F518" s="100" t="s">
        <v>330</v>
      </c>
      <c r="G518" s="100" t="s">
        <v>330</v>
      </c>
    </row>
    <row r="519" spans="1:7" ht="18.600000000000001" customHeight="1" x14ac:dyDescent="0.25">
      <c r="A519" s="99" t="s">
        <v>330</v>
      </c>
      <c r="B519" s="99" t="s">
        <v>330</v>
      </c>
      <c r="C519" s="99" t="s">
        <v>330</v>
      </c>
      <c r="F519" s="100" t="s">
        <v>330</v>
      </c>
      <c r="G519" s="100" t="s">
        <v>330</v>
      </c>
    </row>
    <row r="520" spans="1:7" ht="18.600000000000001" customHeight="1" x14ac:dyDescent="0.25">
      <c r="A520" s="99" t="s">
        <v>330</v>
      </c>
      <c r="B520" s="99" t="s">
        <v>330</v>
      </c>
      <c r="C520" s="99" t="s">
        <v>330</v>
      </c>
      <c r="F520" s="100" t="s">
        <v>330</v>
      </c>
      <c r="G520" s="100" t="s">
        <v>330</v>
      </c>
    </row>
    <row r="521" spans="1:7" ht="18.600000000000001" customHeight="1" x14ac:dyDescent="0.25">
      <c r="A521" s="99" t="s">
        <v>330</v>
      </c>
      <c r="B521" s="99" t="s">
        <v>330</v>
      </c>
      <c r="C521" s="99" t="s">
        <v>330</v>
      </c>
      <c r="F521" s="100" t="s">
        <v>330</v>
      </c>
      <c r="G521" s="100" t="s">
        <v>330</v>
      </c>
    </row>
    <row r="522" spans="1:7" ht="18.600000000000001" customHeight="1" x14ac:dyDescent="0.25">
      <c r="A522" s="99" t="s">
        <v>330</v>
      </c>
      <c r="B522" s="99" t="s">
        <v>330</v>
      </c>
      <c r="C522" s="99" t="s">
        <v>330</v>
      </c>
      <c r="F522" s="100" t="s">
        <v>330</v>
      </c>
      <c r="G522" s="100" t="s">
        <v>330</v>
      </c>
    </row>
    <row r="523" spans="1:7" ht="18.600000000000001" customHeight="1" x14ac:dyDescent="0.25">
      <c r="A523" s="99" t="s">
        <v>330</v>
      </c>
      <c r="B523" s="99" t="s">
        <v>330</v>
      </c>
      <c r="C523" s="99" t="s">
        <v>330</v>
      </c>
      <c r="F523" s="100" t="s">
        <v>330</v>
      </c>
      <c r="G523" s="100" t="s">
        <v>330</v>
      </c>
    </row>
    <row r="524" spans="1:7" ht="18.600000000000001" customHeight="1" x14ac:dyDescent="0.25">
      <c r="A524" s="99" t="s">
        <v>330</v>
      </c>
      <c r="B524" s="99" t="s">
        <v>330</v>
      </c>
      <c r="C524" s="99" t="s">
        <v>330</v>
      </c>
      <c r="F524" s="100" t="s">
        <v>330</v>
      </c>
      <c r="G524" s="100" t="s">
        <v>330</v>
      </c>
    </row>
    <row r="525" spans="1:7" ht="18.600000000000001" customHeight="1" x14ac:dyDescent="0.25">
      <c r="A525" s="99" t="s">
        <v>330</v>
      </c>
      <c r="B525" s="99" t="s">
        <v>330</v>
      </c>
      <c r="C525" s="99" t="s">
        <v>330</v>
      </c>
      <c r="F525" s="100" t="s">
        <v>330</v>
      </c>
      <c r="G525" s="100" t="s">
        <v>330</v>
      </c>
    </row>
    <row r="526" spans="1:7" ht="18.600000000000001" customHeight="1" x14ac:dyDescent="0.25">
      <c r="A526" s="99" t="s">
        <v>330</v>
      </c>
      <c r="B526" s="99" t="s">
        <v>330</v>
      </c>
      <c r="C526" s="99" t="s">
        <v>330</v>
      </c>
      <c r="F526" s="100" t="s">
        <v>330</v>
      </c>
      <c r="G526" s="100" t="s">
        <v>330</v>
      </c>
    </row>
    <row r="527" spans="1:7" ht="18.600000000000001" customHeight="1" x14ac:dyDescent="0.25">
      <c r="A527" s="99" t="s">
        <v>330</v>
      </c>
      <c r="B527" s="99" t="s">
        <v>330</v>
      </c>
      <c r="C527" s="99" t="s">
        <v>330</v>
      </c>
      <c r="F527" s="100" t="s">
        <v>330</v>
      </c>
      <c r="G527" s="100" t="s">
        <v>330</v>
      </c>
    </row>
    <row r="528" spans="1:7" ht="18.600000000000001" customHeight="1" x14ac:dyDescent="0.25">
      <c r="A528" s="99" t="s">
        <v>330</v>
      </c>
      <c r="B528" s="99" t="s">
        <v>330</v>
      </c>
      <c r="C528" s="99" t="s">
        <v>330</v>
      </c>
      <c r="F528" s="100" t="s">
        <v>330</v>
      </c>
      <c r="G528" s="100" t="s">
        <v>330</v>
      </c>
    </row>
    <row r="529" spans="1:7" ht="18.600000000000001" customHeight="1" x14ac:dyDescent="0.25">
      <c r="A529" s="99" t="s">
        <v>330</v>
      </c>
      <c r="B529" s="99" t="s">
        <v>330</v>
      </c>
      <c r="C529" s="99" t="s">
        <v>330</v>
      </c>
      <c r="F529" s="100" t="s">
        <v>330</v>
      </c>
      <c r="G529" s="100" t="s">
        <v>330</v>
      </c>
    </row>
    <row r="530" spans="1:7" ht="18.600000000000001" customHeight="1" x14ac:dyDescent="0.25">
      <c r="A530" s="99" t="s">
        <v>330</v>
      </c>
      <c r="B530" s="99" t="s">
        <v>330</v>
      </c>
      <c r="C530" s="99" t="s">
        <v>330</v>
      </c>
      <c r="F530" s="100" t="s">
        <v>330</v>
      </c>
      <c r="G530" s="100" t="s">
        <v>330</v>
      </c>
    </row>
    <row r="531" spans="1:7" ht="18.600000000000001" customHeight="1" x14ac:dyDescent="0.25">
      <c r="A531" s="99" t="s">
        <v>330</v>
      </c>
      <c r="B531" s="99" t="s">
        <v>330</v>
      </c>
      <c r="C531" s="99" t="s">
        <v>330</v>
      </c>
      <c r="F531" s="100" t="s">
        <v>330</v>
      </c>
      <c r="G531" s="100" t="s">
        <v>330</v>
      </c>
    </row>
    <row r="532" spans="1:7" ht="18.600000000000001" customHeight="1" x14ac:dyDescent="0.25">
      <c r="A532" s="99" t="s">
        <v>330</v>
      </c>
      <c r="B532" s="99" t="s">
        <v>330</v>
      </c>
      <c r="C532" s="99" t="s">
        <v>330</v>
      </c>
      <c r="F532" s="100" t="s">
        <v>330</v>
      </c>
      <c r="G532" s="100" t="s">
        <v>330</v>
      </c>
    </row>
    <row r="533" spans="1:7" ht="18.600000000000001" customHeight="1" x14ac:dyDescent="0.25">
      <c r="A533" s="99" t="s">
        <v>330</v>
      </c>
      <c r="B533" s="99" t="s">
        <v>330</v>
      </c>
      <c r="C533" s="99" t="s">
        <v>330</v>
      </c>
      <c r="F533" s="100" t="s">
        <v>330</v>
      </c>
      <c r="G533" s="100" t="s">
        <v>330</v>
      </c>
    </row>
    <row r="534" spans="1:7" ht="18.600000000000001" customHeight="1" x14ac:dyDescent="0.25">
      <c r="A534" s="99" t="s">
        <v>330</v>
      </c>
      <c r="B534" s="99" t="s">
        <v>330</v>
      </c>
      <c r="C534" s="99" t="s">
        <v>330</v>
      </c>
      <c r="F534" s="100" t="s">
        <v>330</v>
      </c>
      <c r="G534" s="100" t="s">
        <v>330</v>
      </c>
    </row>
    <row r="535" spans="1:7" ht="18.600000000000001" customHeight="1" x14ac:dyDescent="0.25">
      <c r="A535" s="99" t="s">
        <v>330</v>
      </c>
      <c r="B535" s="99" t="s">
        <v>330</v>
      </c>
      <c r="C535" s="99" t="s">
        <v>330</v>
      </c>
      <c r="F535" s="100" t="s">
        <v>330</v>
      </c>
      <c r="G535" s="100" t="s">
        <v>330</v>
      </c>
    </row>
    <row r="536" spans="1:7" ht="18.600000000000001" customHeight="1" x14ac:dyDescent="0.25">
      <c r="A536" s="99" t="s">
        <v>330</v>
      </c>
      <c r="B536" s="99" t="s">
        <v>330</v>
      </c>
      <c r="C536" s="99" t="s">
        <v>330</v>
      </c>
      <c r="F536" s="100" t="s">
        <v>330</v>
      </c>
      <c r="G536" s="100" t="s">
        <v>330</v>
      </c>
    </row>
    <row r="537" spans="1:7" ht="18.600000000000001" customHeight="1" x14ac:dyDescent="0.25">
      <c r="A537" s="99" t="s">
        <v>330</v>
      </c>
      <c r="B537" s="99" t="s">
        <v>330</v>
      </c>
      <c r="C537" s="99" t="s">
        <v>330</v>
      </c>
      <c r="F537" s="100" t="s">
        <v>330</v>
      </c>
      <c r="G537" s="100" t="s">
        <v>330</v>
      </c>
    </row>
    <row r="538" spans="1:7" ht="18.600000000000001" customHeight="1" x14ac:dyDescent="0.25">
      <c r="A538" s="99" t="s">
        <v>330</v>
      </c>
      <c r="B538" s="99" t="s">
        <v>330</v>
      </c>
      <c r="C538" s="99" t="s">
        <v>330</v>
      </c>
      <c r="F538" s="100" t="s">
        <v>330</v>
      </c>
      <c r="G538" s="100" t="s">
        <v>330</v>
      </c>
    </row>
    <row r="539" spans="1:7" ht="18.600000000000001" customHeight="1" x14ac:dyDescent="0.25">
      <c r="A539" s="99" t="s">
        <v>330</v>
      </c>
      <c r="B539" s="99" t="s">
        <v>330</v>
      </c>
      <c r="C539" s="99" t="s">
        <v>330</v>
      </c>
      <c r="F539" s="100" t="s">
        <v>330</v>
      </c>
      <c r="G539" s="100" t="s">
        <v>330</v>
      </c>
    </row>
    <row r="540" spans="1:7" ht="18.600000000000001" customHeight="1" x14ac:dyDescent="0.25">
      <c r="A540" s="99" t="s">
        <v>330</v>
      </c>
      <c r="B540" s="99" t="s">
        <v>330</v>
      </c>
      <c r="C540" s="99" t="s">
        <v>330</v>
      </c>
      <c r="F540" s="100" t="s">
        <v>330</v>
      </c>
      <c r="G540" s="100" t="s">
        <v>330</v>
      </c>
    </row>
    <row r="541" spans="1:7" ht="18.600000000000001" customHeight="1" x14ac:dyDescent="0.25">
      <c r="A541" s="99" t="s">
        <v>330</v>
      </c>
      <c r="B541" s="99" t="s">
        <v>330</v>
      </c>
      <c r="C541" s="99" t="s">
        <v>330</v>
      </c>
      <c r="F541" s="100" t="s">
        <v>330</v>
      </c>
      <c r="G541" s="100" t="s">
        <v>330</v>
      </c>
    </row>
    <row r="542" spans="1:7" ht="18.600000000000001" customHeight="1" x14ac:dyDescent="0.25">
      <c r="A542" s="99" t="s">
        <v>330</v>
      </c>
      <c r="B542" s="99" t="s">
        <v>330</v>
      </c>
      <c r="C542" s="99" t="s">
        <v>330</v>
      </c>
      <c r="F542" s="100" t="s">
        <v>330</v>
      </c>
      <c r="G542" s="100" t="s">
        <v>330</v>
      </c>
    </row>
    <row r="543" spans="1:7" ht="18.600000000000001" customHeight="1" x14ac:dyDescent="0.25">
      <c r="A543" s="99" t="s">
        <v>330</v>
      </c>
      <c r="B543" s="99" t="s">
        <v>330</v>
      </c>
      <c r="C543" s="99" t="s">
        <v>330</v>
      </c>
      <c r="F543" s="100" t="s">
        <v>330</v>
      </c>
      <c r="G543" s="100" t="s">
        <v>330</v>
      </c>
    </row>
    <row r="544" spans="1:7" ht="18.600000000000001" customHeight="1" x14ac:dyDescent="0.25">
      <c r="A544" s="99" t="s">
        <v>330</v>
      </c>
      <c r="B544" s="99" t="s">
        <v>330</v>
      </c>
      <c r="C544" s="99" t="s">
        <v>330</v>
      </c>
      <c r="F544" s="100" t="s">
        <v>330</v>
      </c>
      <c r="G544" s="100" t="s">
        <v>330</v>
      </c>
    </row>
    <row r="545" spans="1:7" ht="18.600000000000001" customHeight="1" x14ac:dyDescent="0.25">
      <c r="A545" s="99" t="s">
        <v>330</v>
      </c>
      <c r="B545" s="99" t="s">
        <v>330</v>
      </c>
      <c r="C545" s="99" t="s">
        <v>330</v>
      </c>
      <c r="F545" s="100" t="s">
        <v>330</v>
      </c>
      <c r="G545" s="100" t="s">
        <v>330</v>
      </c>
    </row>
    <row r="546" spans="1:7" ht="18.600000000000001" customHeight="1" x14ac:dyDescent="0.25">
      <c r="A546" s="99" t="s">
        <v>330</v>
      </c>
      <c r="B546" s="99" t="s">
        <v>330</v>
      </c>
      <c r="C546" s="99" t="s">
        <v>330</v>
      </c>
      <c r="F546" s="100" t="s">
        <v>330</v>
      </c>
      <c r="G546" s="100" t="s">
        <v>330</v>
      </c>
    </row>
    <row r="547" spans="1:7" ht="18.600000000000001" customHeight="1" x14ac:dyDescent="0.25">
      <c r="A547" s="99" t="s">
        <v>330</v>
      </c>
      <c r="B547" s="99" t="s">
        <v>330</v>
      </c>
      <c r="C547" s="99" t="s">
        <v>330</v>
      </c>
      <c r="F547" s="100" t="s">
        <v>330</v>
      </c>
      <c r="G547" s="100" t="s">
        <v>330</v>
      </c>
    </row>
    <row r="548" spans="1:7" ht="18.600000000000001" customHeight="1" x14ac:dyDescent="0.25">
      <c r="A548" s="99" t="s">
        <v>330</v>
      </c>
      <c r="B548" s="99" t="s">
        <v>330</v>
      </c>
      <c r="C548" s="99" t="s">
        <v>330</v>
      </c>
      <c r="F548" s="100" t="s">
        <v>330</v>
      </c>
      <c r="G548" s="100" t="s">
        <v>330</v>
      </c>
    </row>
    <row r="549" spans="1:7" ht="18.600000000000001" customHeight="1" x14ac:dyDescent="0.25">
      <c r="A549" s="99" t="s">
        <v>330</v>
      </c>
      <c r="B549" s="99" t="s">
        <v>330</v>
      </c>
      <c r="C549" s="99" t="s">
        <v>330</v>
      </c>
      <c r="F549" s="100" t="s">
        <v>330</v>
      </c>
      <c r="G549" s="100" t="s">
        <v>330</v>
      </c>
    </row>
    <row r="550" spans="1:7" ht="18.600000000000001" customHeight="1" x14ac:dyDescent="0.25">
      <c r="A550" s="99" t="s">
        <v>330</v>
      </c>
      <c r="B550" s="99" t="s">
        <v>330</v>
      </c>
      <c r="C550" s="99" t="s">
        <v>330</v>
      </c>
      <c r="F550" s="100" t="s">
        <v>330</v>
      </c>
      <c r="G550" s="100" t="s">
        <v>330</v>
      </c>
    </row>
    <row r="551" spans="1:7" ht="18.600000000000001" customHeight="1" x14ac:dyDescent="0.25">
      <c r="A551" s="99" t="s">
        <v>330</v>
      </c>
      <c r="B551" s="99" t="s">
        <v>330</v>
      </c>
      <c r="C551" s="99" t="s">
        <v>330</v>
      </c>
      <c r="F551" s="100" t="s">
        <v>330</v>
      </c>
      <c r="G551" s="100" t="s">
        <v>330</v>
      </c>
    </row>
    <row r="552" spans="1:7" ht="18.600000000000001" customHeight="1" x14ac:dyDescent="0.25">
      <c r="A552" s="99" t="s">
        <v>330</v>
      </c>
      <c r="B552" s="99" t="s">
        <v>330</v>
      </c>
      <c r="C552" s="99" t="s">
        <v>330</v>
      </c>
      <c r="F552" s="100" t="s">
        <v>330</v>
      </c>
      <c r="G552" s="100" t="s">
        <v>330</v>
      </c>
    </row>
    <row r="553" spans="1:7" ht="18.600000000000001" customHeight="1" x14ac:dyDescent="0.25">
      <c r="A553" s="99" t="s">
        <v>330</v>
      </c>
      <c r="B553" s="99" t="s">
        <v>330</v>
      </c>
      <c r="C553" s="99" t="s">
        <v>330</v>
      </c>
      <c r="F553" s="100" t="s">
        <v>330</v>
      </c>
      <c r="G553" s="100" t="s">
        <v>330</v>
      </c>
    </row>
    <row r="554" spans="1:7" ht="18.600000000000001" customHeight="1" x14ac:dyDescent="0.25">
      <c r="A554" s="99" t="s">
        <v>330</v>
      </c>
      <c r="B554" s="99" t="s">
        <v>330</v>
      </c>
      <c r="C554" s="99" t="s">
        <v>330</v>
      </c>
      <c r="F554" s="100" t="s">
        <v>330</v>
      </c>
      <c r="G554" s="100" t="s">
        <v>330</v>
      </c>
    </row>
    <row r="555" spans="1:7" ht="18.600000000000001" customHeight="1" x14ac:dyDescent="0.25">
      <c r="A555" s="99" t="s">
        <v>330</v>
      </c>
      <c r="B555" s="99" t="s">
        <v>330</v>
      </c>
      <c r="C555" s="99" t="s">
        <v>330</v>
      </c>
      <c r="F555" s="100" t="s">
        <v>330</v>
      </c>
      <c r="G555" s="100" t="s">
        <v>330</v>
      </c>
    </row>
    <row r="556" spans="1:7" ht="18.600000000000001" customHeight="1" x14ac:dyDescent="0.25">
      <c r="A556" s="99" t="s">
        <v>330</v>
      </c>
      <c r="B556" s="99" t="s">
        <v>330</v>
      </c>
      <c r="C556" s="99" t="s">
        <v>330</v>
      </c>
      <c r="F556" s="100" t="s">
        <v>330</v>
      </c>
      <c r="G556" s="100" t="s">
        <v>330</v>
      </c>
    </row>
    <row r="557" spans="1:7" ht="18.600000000000001" customHeight="1" x14ac:dyDescent="0.25">
      <c r="A557" s="99" t="s">
        <v>330</v>
      </c>
      <c r="B557" s="99" t="s">
        <v>330</v>
      </c>
      <c r="C557" s="99" t="s">
        <v>330</v>
      </c>
      <c r="F557" s="100" t="s">
        <v>330</v>
      </c>
      <c r="G557" s="100" t="s">
        <v>330</v>
      </c>
    </row>
    <row r="558" spans="1:7" ht="18.600000000000001" customHeight="1" x14ac:dyDescent="0.25">
      <c r="A558" s="99" t="s">
        <v>330</v>
      </c>
      <c r="B558" s="99" t="s">
        <v>330</v>
      </c>
      <c r="C558" s="99" t="s">
        <v>330</v>
      </c>
      <c r="F558" s="100" t="s">
        <v>330</v>
      </c>
      <c r="G558" s="100" t="s">
        <v>330</v>
      </c>
    </row>
    <row r="559" spans="1:7" ht="18.600000000000001" customHeight="1" x14ac:dyDescent="0.25">
      <c r="A559" s="99" t="s">
        <v>330</v>
      </c>
      <c r="B559" s="99" t="s">
        <v>330</v>
      </c>
      <c r="C559" s="99" t="s">
        <v>330</v>
      </c>
      <c r="F559" s="100" t="s">
        <v>330</v>
      </c>
      <c r="G559" s="100" t="s">
        <v>330</v>
      </c>
    </row>
    <row r="560" spans="1:7" ht="18.600000000000001" customHeight="1" x14ac:dyDescent="0.25">
      <c r="A560" s="99" t="s">
        <v>330</v>
      </c>
      <c r="B560" s="99" t="s">
        <v>330</v>
      </c>
      <c r="C560" s="99" t="s">
        <v>330</v>
      </c>
      <c r="F560" s="100" t="s">
        <v>330</v>
      </c>
      <c r="G560" s="100" t="s">
        <v>330</v>
      </c>
    </row>
    <row r="561" spans="1:7" ht="18.600000000000001" customHeight="1" x14ac:dyDescent="0.25">
      <c r="A561" s="99" t="s">
        <v>330</v>
      </c>
      <c r="B561" s="99" t="s">
        <v>330</v>
      </c>
      <c r="C561" s="99" t="s">
        <v>330</v>
      </c>
      <c r="F561" s="100" t="s">
        <v>330</v>
      </c>
      <c r="G561" s="100" t="s">
        <v>330</v>
      </c>
    </row>
    <row r="562" spans="1:7" ht="18.600000000000001" customHeight="1" x14ac:dyDescent="0.25">
      <c r="A562" s="99" t="s">
        <v>330</v>
      </c>
      <c r="B562" s="99" t="s">
        <v>330</v>
      </c>
      <c r="C562" s="99" t="s">
        <v>330</v>
      </c>
      <c r="F562" s="100" t="s">
        <v>330</v>
      </c>
      <c r="G562" s="100" t="s">
        <v>330</v>
      </c>
    </row>
    <row r="563" spans="1:7" ht="18.600000000000001" customHeight="1" x14ac:dyDescent="0.25">
      <c r="A563" s="99" t="s">
        <v>330</v>
      </c>
      <c r="B563" s="99" t="s">
        <v>330</v>
      </c>
      <c r="C563" s="99" t="s">
        <v>330</v>
      </c>
      <c r="F563" s="100" t="s">
        <v>330</v>
      </c>
      <c r="G563" s="100" t="s">
        <v>330</v>
      </c>
    </row>
    <row r="564" spans="1:7" ht="18.600000000000001" customHeight="1" x14ac:dyDescent="0.25">
      <c r="A564" s="99" t="s">
        <v>330</v>
      </c>
      <c r="B564" s="99" t="s">
        <v>330</v>
      </c>
      <c r="C564" s="99" t="s">
        <v>330</v>
      </c>
      <c r="F564" s="100" t="s">
        <v>330</v>
      </c>
      <c r="G564" s="100" t="s">
        <v>330</v>
      </c>
    </row>
    <row r="565" spans="1:7" ht="18.600000000000001" customHeight="1" x14ac:dyDescent="0.25">
      <c r="A565" s="99" t="s">
        <v>330</v>
      </c>
      <c r="B565" s="99" t="s">
        <v>330</v>
      </c>
      <c r="C565" s="99" t="s">
        <v>330</v>
      </c>
      <c r="F565" s="100" t="s">
        <v>330</v>
      </c>
      <c r="G565" s="100" t="s">
        <v>330</v>
      </c>
    </row>
    <row r="566" spans="1:7" ht="18.600000000000001" customHeight="1" x14ac:dyDescent="0.25">
      <c r="A566" s="99" t="s">
        <v>330</v>
      </c>
      <c r="B566" s="99" t="s">
        <v>330</v>
      </c>
      <c r="C566" s="99" t="s">
        <v>330</v>
      </c>
      <c r="F566" s="100" t="s">
        <v>330</v>
      </c>
      <c r="G566" s="100" t="s">
        <v>330</v>
      </c>
    </row>
    <row r="567" spans="1:7" ht="18.600000000000001" customHeight="1" x14ac:dyDescent="0.25">
      <c r="A567" s="99" t="s">
        <v>330</v>
      </c>
      <c r="B567" s="99" t="s">
        <v>330</v>
      </c>
      <c r="C567" s="99" t="s">
        <v>330</v>
      </c>
      <c r="F567" s="100" t="s">
        <v>330</v>
      </c>
      <c r="G567" s="100" t="s">
        <v>330</v>
      </c>
    </row>
    <row r="568" spans="1:7" ht="18.600000000000001" customHeight="1" x14ac:dyDescent="0.25">
      <c r="A568" s="99" t="s">
        <v>330</v>
      </c>
      <c r="B568" s="99" t="s">
        <v>330</v>
      </c>
      <c r="C568" s="99" t="s">
        <v>330</v>
      </c>
      <c r="F568" s="100" t="s">
        <v>330</v>
      </c>
      <c r="G568" s="100" t="s">
        <v>330</v>
      </c>
    </row>
    <row r="569" spans="1:7" ht="18.600000000000001" customHeight="1" x14ac:dyDescent="0.25">
      <c r="A569" s="99" t="s">
        <v>330</v>
      </c>
      <c r="B569" s="99" t="s">
        <v>330</v>
      </c>
      <c r="C569" s="99" t="s">
        <v>330</v>
      </c>
      <c r="F569" s="100" t="s">
        <v>330</v>
      </c>
      <c r="G569" s="100" t="s">
        <v>330</v>
      </c>
    </row>
    <row r="570" spans="1:7" ht="18.600000000000001" customHeight="1" x14ac:dyDescent="0.25">
      <c r="A570" s="99" t="s">
        <v>330</v>
      </c>
      <c r="B570" s="99" t="s">
        <v>330</v>
      </c>
      <c r="C570" s="99" t="s">
        <v>330</v>
      </c>
      <c r="F570" s="100" t="s">
        <v>330</v>
      </c>
      <c r="G570" s="100" t="s">
        <v>330</v>
      </c>
    </row>
    <row r="571" spans="1:7" ht="18.600000000000001" customHeight="1" x14ac:dyDescent="0.25">
      <c r="A571" s="99" t="s">
        <v>330</v>
      </c>
      <c r="B571" s="99" t="s">
        <v>330</v>
      </c>
      <c r="C571" s="99" t="s">
        <v>330</v>
      </c>
      <c r="F571" s="100" t="s">
        <v>330</v>
      </c>
      <c r="G571" s="100" t="s">
        <v>330</v>
      </c>
    </row>
    <row r="572" spans="1:7" ht="18.600000000000001" customHeight="1" x14ac:dyDescent="0.25">
      <c r="A572" s="99" t="s">
        <v>330</v>
      </c>
      <c r="B572" s="99" t="s">
        <v>330</v>
      </c>
      <c r="C572" s="99" t="s">
        <v>330</v>
      </c>
      <c r="F572" s="100" t="s">
        <v>330</v>
      </c>
      <c r="G572" s="100" t="s">
        <v>330</v>
      </c>
    </row>
    <row r="573" spans="1:7" ht="18.600000000000001" customHeight="1" x14ac:dyDescent="0.25">
      <c r="A573" s="99" t="s">
        <v>330</v>
      </c>
      <c r="B573" s="99" t="s">
        <v>330</v>
      </c>
      <c r="C573" s="99" t="s">
        <v>330</v>
      </c>
      <c r="F573" s="100" t="s">
        <v>330</v>
      </c>
      <c r="G573" s="100" t="s">
        <v>330</v>
      </c>
    </row>
    <row r="574" spans="1:7" ht="18.600000000000001" customHeight="1" x14ac:dyDescent="0.25">
      <c r="A574" s="99" t="s">
        <v>330</v>
      </c>
      <c r="B574" s="99" t="s">
        <v>330</v>
      </c>
      <c r="C574" s="99" t="s">
        <v>330</v>
      </c>
      <c r="F574" s="100" t="s">
        <v>330</v>
      </c>
      <c r="G574" s="100" t="s">
        <v>330</v>
      </c>
    </row>
    <row r="575" spans="1:7" ht="18.600000000000001" customHeight="1" x14ac:dyDescent="0.25">
      <c r="A575" s="99" t="s">
        <v>330</v>
      </c>
      <c r="B575" s="99" t="s">
        <v>330</v>
      </c>
      <c r="C575" s="99" t="s">
        <v>330</v>
      </c>
      <c r="F575" s="100" t="s">
        <v>330</v>
      </c>
      <c r="G575" s="100" t="s">
        <v>330</v>
      </c>
    </row>
    <row r="576" spans="1:7" ht="18.600000000000001" customHeight="1" x14ac:dyDescent="0.25">
      <c r="A576" s="99" t="s">
        <v>330</v>
      </c>
      <c r="B576" s="99" t="s">
        <v>330</v>
      </c>
      <c r="C576" s="99" t="s">
        <v>330</v>
      </c>
      <c r="F576" s="100" t="s">
        <v>330</v>
      </c>
      <c r="G576" s="100" t="s">
        <v>330</v>
      </c>
    </row>
    <row r="577" spans="1:7" ht="18.600000000000001" customHeight="1" x14ac:dyDescent="0.25">
      <c r="A577" s="99" t="s">
        <v>330</v>
      </c>
      <c r="B577" s="99" t="s">
        <v>330</v>
      </c>
      <c r="C577" s="99" t="s">
        <v>330</v>
      </c>
      <c r="F577" s="100" t="s">
        <v>330</v>
      </c>
      <c r="G577" s="100" t="s">
        <v>330</v>
      </c>
    </row>
    <row r="578" spans="1:7" ht="18.600000000000001" customHeight="1" x14ac:dyDescent="0.25">
      <c r="A578" s="99" t="s">
        <v>330</v>
      </c>
      <c r="B578" s="99" t="s">
        <v>330</v>
      </c>
      <c r="C578" s="99" t="s">
        <v>330</v>
      </c>
      <c r="F578" s="100" t="s">
        <v>330</v>
      </c>
      <c r="G578" s="100" t="s">
        <v>330</v>
      </c>
    </row>
    <row r="579" spans="1:7" ht="18.600000000000001" customHeight="1" x14ac:dyDescent="0.25">
      <c r="A579" s="99" t="s">
        <v>330</v>
      </c>
      <c r="B579" s="99" t="s">
        <v>330</v>
      </c>
      <c r="C579" s="99" t="s">
        <v>330</v>
      </c>
      <c r="F579" s="100" t="s">
        <v>330</v>
      </c>
      <c r="G579" s="100" t="s">
        <v>330</v>
      </c>
    </row>
    <row r="580" spans="1:7" ht="18.600000000000001" customHeight="1" x14ac:dyDescent="0.25">
      <c r="A580" s="99" t="s">
        <v>330</v>
      </c>
      <c r="B580" s="99" t="s">
        <v>330</v>
      </c>
      <c r="C580" s="99" t="s">
        <v>330</v>
      </c>
      <c r="F580" s="100" t="s">
        <v>330</v>
      </c>
      <c r="G580" s="100" t="s">
        <v>330</v>
      </c>
    </row>
    <row r="581" spans="1:7" ht="18.600000000000001" customHeight="1" x14ac:dyDescent="0.25">
      <c r="A581" s="99" t="s">
        <v>330</v>
      </c>
      <c r="B581" s="99" t="s">
        <v>330</v>
      </c>
      <c r="C581" s="99" t="s">
        <v>330</v>
      </c>
      <c r="F581" s="100" t="s">
        <v>330</v>
      </c>
      <c r="G581" s="100" t="s">
        <v>330</v>
      </c>
    </row>
    <row r="582" spans="1:7" ht="18.600000000000001" customHeight="1" x14ac:dyDescent="0.25">
      <c r="A582" s="99" t="s">
        <v>330</v>
      </c>
      <c r="B582" s="99" t="s">
        <v>330</v>
      </c>
      <c r="C582" s="99" t="s">
        <v>330</v>
      </c>
      <c r="F582" s="100" t="s">
        <v>330</v>
      </c>
      <c r="G582" s="100" t="s">
        <v>330</v>
      </c>
    </row>
    <row r="583" spans="1:7" ht="18.600000000000001" customHeight="1" x14ac:dyDescent="0.25">
      <c r="A583" s="99" t="s">
        <v>330</v>
      </c>
      <c r="B583" s="99" t="s">
        <v>330</v>
      </c>
      <c r="C583" s="99" t="s">
        <v>330</v>
      </c>
      <c r="F583" s="100" t="s">
        <v>330</v>
      </c>
      <c r="G583" s="100" t="s">
        <v>330</v>
      </c>
    </row>
    <row r="584" spans="1:7" ht="18.600000000000001" customHeight="1" x14ac:dyDescent="0.25">
      <c r="A584" s="99" t="s">
        <v>330</v>
      </c>
      <c r="B584" s="99" t="s">
        <v>330</v>
      </c>
      <c r="C584" s="99" t="s">
        <v>330</v>
      </c>
      <c r="F584" s="100" t="s">
        <v>330</v>
      </c>
      <c r="G584" s="100" t="s">
        <v>330</v>
      </c>
    </row>
    <row r="585" spans="1:7" ht="18.600000000000001" customHeight="1" x14ac:dyDescent="0.25">
      <c r="A585" s="99" t="s">
        <v>330</v>
      </c>
      <c r="B585" s="99" t="s">
        <v>330</v>
      </c>
      <c r="C585" s="99" t="s">
        <v>330</v>
      </c>
      <c r="F585" s="100" t="s">
        <v>330</v>
      </c>
      <c r="G585" s="100" t="s">
        <v>330</v>
      </c>
    </row>
    <row r="586" spans="1:7" ht="18.600000000000001" customHeight="1" x14ac:dyDescent="0.25">
      <c r="A586" s="99" t="s">
        <v>330</v>
      </c>
      <c r="B586" s="99" t="s">
        <v>330</v>
      </c>
      <c r="C586" s="99" t="s">
        <v>330</v>
      </c>
      <c r="F586" s="100" t="s">
        <v>330</v>
      </c>
      <c r="G586" s="100" t="s">
        <v>330</v>
      </c>
    </row>
    <row r="587" spans="1:7" ht="18.600000000000001" customHeight="1" x14ac:dyDescent="0.25">
      <c r="A587" s="99" t="s">
        <v>330</v>
      </c>
      <c r="B587" s="99" t="s">
        <v>330</v>
      </c>
      <c r="C587" s="99" t="s">
        <v>330</v>
      </c>
      <c r="F587" s="100" t="s">
        <v>330</v>
      </c>
      <c r="G587" s="100" t="s">
        <v>330</v>
      </c>
    </row>
    <row r="588" spans="1:7" ht="18.600000000000001" customHeight="1" x14ac:dyDescent="0.25">
      <c r="A588" s="99" t="s">
        <v>330</v>
      </c>
      <c r="B588" s="99" t="s">
        <v>330</v>
      </c>
      <c r="C588" s="99" t="s">
        <v>330</v>
      </c>
      <c r="F588" s="100" t="s">
        <v>330</v>
      </c>
      <c r="G588" s="100" t="s">
        <v>330</v>
      </c>
    </row>
    <row r="589" spans="1:7" ht="18.600000000000001" customHeight="1" x14ac:dyDescent="0.25">
      <c r="A589" s="99" t="s">
        <v>330</v>
      </c>
      <c r="B589" s="99" t="s">
        <v>330</v>
      </c>
      <c r="C589" s="99" t="s">
        <v>330</v>
      </c>
      <c r="F589" s="100" t="s">
        <v>330</v>
      </c>
      <c r="G589" s="100" t="s">
        <v>330</v>
      </c>
    </row>
    <row r="590" spans="1:7" ht="18.600000000000001" customHeight="1" x14ac:dyDescent="0.25">
      <c r="A590" s="99" t="s">
        <v>330</v>
      </c>
      <c r="B590" s="99" t="s">
        <v>330</v>
      </c>
      <c r="C590" s="99" t="s">
        <v>330</v>
      </c>
      <c r="F590" s="100" t="s">
        <v>330</v>
      </c>
      <c r="G590" s="100" t="s">
        <v>330</v>
      </c>
    </row>
    <row r="591" spans="1:7" ht="18.600000000000001" customHeight="1" x14ac:dyDescent="0.25">
      <c r="A591" s="99" t="s">
        <v>330</v>
      </c>
      <c r="B591" s="99" t="s">
        <v>330</v>
      </c>
      <c r="C591" s="99" t="s">
        <v>330</v>
      </c>
      <c r="F591" s="100" t="s">
        <v>330</v>
      </c>
      <c r="G591" s="100" t="s">
        <v>330</v>
      </c>
    </row>
    <row r="592" spans="1:7" ht="18.600000000000001" customHeight="1" x14ac:dyDescent="0.25">
      <c r="A592" s="99" t="s">
        <v>330</v>
      </c>
      <c r="B592" s="99" t="s">
        <v>330</v>
      </c>
      <c r="C592" s="99" t="s">
        <v>330</v>
      </c>
      <c r="F592" s="100" t="s">
        <v>330</v>
      </c>
      <c r="G592" s="100" t="s">
        <v>330</v>
      </c>
    </row>
    <row r="593" spans="1:7" ht="18.600000000000001" customHeight="1" x14ac:dyDescent="0.25">
      <c r="A593" s="99" t="s">
        <v>330</v>
      </c>
      <c r="B593" s="99" t="s">
        <v>330</v>
      </c>
      <c r="C593" s="99" t="s">
        <v>330</v>
      </c>
      <c r="F593" s="100" t="s">
        <v>330</v>
      </c>
      <c r="G593" s="100" t="s">
        <v>330</v>
      </c>
    </row>
    <row r="594" spans="1:7" ht="18.600000000000001" customHeight="1" x14ac:dyDescent="0.25">
      <c r="A594" s="99" t="s">
        <v>330</v>
      </c>
      <c r="B594" s="99" t="s">
        <v>330</v>
      </c>
      <c r="C594" s="99" t="s">
        <v>330</v>
      </c>
      <c r="F594" s="100" t="s">
        <v>330</v>
      </c>
      <c r="G594" s="100" t="s">
        <v>330</v>
      </c>
    </row>
    <row r="595" spans="1:7" ht="18.600000000000001" customHeight="1" x14ac:dyDescent="0.25">
      <c r="A595" s="99" t="s">
        <v>330</v>
      </c>
      <c r="B595" s="99" t="s">
        <v>330</v>
      </c>
      <c r="C595" s="99" t="s">
        <v>330</v>
      </c>
      <c r="F595" s="100" t="s">
        <v>330</v>
      </c>
      <c r="G595" s="100" t="s">
        <v>330</v>
      </c>
    </row>
    <row r="596" spans="1:7" ht="18.600000000000001" customHeight="1" x14ac:dyDescent="0.25">
      <c r="A596" s="99" t="s">
        <v>330</v>
      </c>
      <c r="B596" s="99" t="s">
        <v>330</v>
      </c>
      <c r="C596" s="99" t="s">
        <v>330</v>
      </c>
      <c r="F596" s="100" t="s">
        <v>330</v>
      </c>
      <c r="G596" s="100" t="s">
        <v>330</v>
      </c>
    </row>
    <row r="597" spans="1:7" ht="18.600000000000001" customHeight="1" x14ac:dyDescent="0.25">
      <c r="A597" s="99" t="s">
        <v>330</v>
      </c>
      <c r="B597" s="99" t="s">
        <v>330</v>
      </c>
      <c r="C597" s="99" t="s">
        <v>330</v>
      </c>
      <c r="F597" s="100" t="s">
        <v>330</v>
      </c>
      <c r="G597" s="100" t="s">
        <v>330</v>
      </c>
    </row>
    <row r="598" spans="1:7" ht="18.600000000000001" customHeight="1" x14ac:dyDescent="0.25">
      <c r="A598" s="99" t="s">
        <v>330</v>
      </c>
      <c r="B598" s="99" t="s">
        <v>330</v>
      </c>
      <c r="C598" s="99" t="s">
        <v>330</v>
      </c>
      <c r="F598" s="100" t="s">
        <v>330</v>
      </c>
      <c r="G598" s="100" t="s">
        <v>330</v>
      </c>
    </row>
    <row r="599" spans="1:7" ht="18.600000000000001" customHeight="1" x14ac:dyDescent="0.25">
      <c r="A599" s="99" t="s">
        <v>330</v>
      </c>
      <c r="B599" s="99" t="s">
        <v>330</v>
      </c>
      <c r="C599" s="99" t="s">
        <v>330</v>
      </c>
      <c r="F599" s="100" t="s">
        <v>330</v>
      </c>
      <c r="G599" s="100" t="s">
        <v>330</v>
      </c>
    </row>
    <row r="600" spans="1:7" ht="18.600000000000001" customHeight="1" x14ac:dyDescent="0.25">
      <c r="A600" s="99" t="s">
        <v>330</v>
      </c>
      <c r="B600" s="99" t="s">
        <v>330</v>
      </c>
      <c r="C600" s="99" t="s">
        <v>330</v>
      </c>
      <c r="F600" s="100" t="s">
        <v>330</v>
      </c>
      <c r="G600" s="100" t="s">
        <v>330</v>
      </c>
    </row>
    <row r="601" spans="1:7" ht="18.600000000000001" customHeight="1" x14ac:dyDescent="0.25">
      <c r="A601" s="99" t="s">
        <v>330</v>
      </c>
      <c r="B601" s="99" t="s">
        <v>330</v>
      </c>
      <c r="C601" s="99" t="s">
        <v>330</v>
      </c>
      <c r="F601" s="100" t="s">
        <v>330</v>
      </c>
      <c r="G601" s="100" t="s">
        <v>330</v>
      </c>
    </row>
    <row r="602" spans="1:7" ht="18.600000000000001" customHeight="1" x14ac:dyDescent="0.25">
      <c r="A602" s="99" t="s">
        <v>330</v>
      </c>
      <c r="B602" s="99" t="s">
        <v>330</v>
      </c>
      <c r="C602" s="99" t="s">
        <v>330</v>
      </c>
      <c r="F602" s="100" t="s">
        <v>330</v>
      </c>
      <c r="G602" s="100" t="s">
        <v>330</v>
      </c>
    </row>
    <row r="603" spans="1:7" ht="18.600000000000001" customHeight="1" x14ac:dyDescent="0.25">
      <c r="A603" s="99" t="s">
        <v>330</v>
      </c>
      <c r="B603" s="99" t="s">
        <v>330</v>
      </c>
      <c r="C603" s="99" t="s">
        <v>330</v>
      </c>
      <c r="F603" s="100" t="s">
        <v>330</v>
      </c>
      <c r="G603" s="100" t="s">
        <v>330</v>
      </c>
    </row>
    <row r="604" spans="1:7" ht="18.600000000000001" customHeight="1" x14ac:dyDescent="0.25">
      <c r="A604" s="99" t="s">
        <v>330</v>
      </c>
      <c r="B604" s="99" t="s">
        <v>330</v>
      </c>
      <c r="C604" s="99" t="s">
        <v>330</v>
      </c>
      <c r="F604" s="100" t="s">
        <v>330</v>
      </c>
      <c r="G604" s="100" t="s">
        <v>330</v>
      </c>
    </row>
    <row r="605" spans="1:7" ht="18.600000000000001" customHeight="1" x14ac:dyDescent="0.25">
      <c r="A605" s="99" t="s">
        <v>330</v>
      </c>
      <c r="B605" s="99" t="s">
        <v>330</v>
      </c>
      <c r="C605" s="99" t="s">
        <v>330</v>
      </c>
      <c r="F605" s="100" t="s">
        <v>330</v>
      </c>
      <c r="G605" s="100" t="s">
        <v>330</v>
      </c>
    </row>
    <row r="606" spans="1:7" ht="18.600000000000001" customHeight="1" x14ac:dyDescent="0.25">
      <c r="A606" s="99" t="s">
        <v>330</v>
      </c>
      <c r="B606" s="99" t="s">
        <v>330</v>
      </c>
      <c r="C606" s="99" t="s">
        <v>330</v>
      </c>
      <c r="F606" s="100" t="s">
        <v>330</v>
      </c>
      <c r="G606" s="100" t="s">
        <v>330</v>
      </c>
    </row>
    <row r="607" spans="1:7" ht="18.600000000000001" customHeight="1" x14ac:dyDescent="0.25">
      <c r="A607" s="99" t="s">
        <v>330</v>
      </c>
      <c r="B607" s="99" t="s">
        <v>330</v>
      </c>
      <c r="C607" s="99" t="s">
        <v>330</v>
      </c>
      <c r="F607" s="100" t="s">
        <v>330</v>
      </c>
      <c r="G607" s="100" t="s">
        <v>330</v>
      </c>
    </row>
    <row r="608" spans="1:7" ht="18.600000000000001" customHeight="1" x14ac:dyDescent="0.25">
      <c r="A608" s="99" t="s">
        <v>330</v>
      </c>
      <c r="B608" s="99" t="s">
        <v>330</v>
      </c>
      <c r="C608" s="99" t="s">
        <v>330</v>
      </c>
      <c r="F608" s="100" t="s">
        <v>330</v>
      </c>
      <c r="G608" s="100" t="s">
        <v>330</v>
      </c>
    </row>
    <row r="609" spans="1:7" ht="18.600000000000001" customHeight="1" x14ac:dyDescent="0.25">
      <c r="A609" s="99" t="s">
        <v>330</v>
      </c>
      <c r="B609" s="99" t="s">
        <v>330</v>
      </c>
      <c r="C609" s="99" t="s">
        <v>330</v>
      </c>
      <c r="F609" s="100" t="s">
        <v>330</v>
      </c>
      <c r="G609" s="100" t="s">
        <v>330</v>
      </c>
    </row>
    <row r="610" spans="1:7" ht="18.600000000000001" customHeight="1" x14ac:dyDescent="0.25">
      <c r="A610" s="99" t="s">
        <v>330</v>
      </c>
      <c r="B610" s="99" t="s">
        <v>330</v>
      </c>
      <c r="C610" s="99" t="s">
        <v>330</v>
      </c>
      <c r="F610" s="100" t="s">
        <v>330</v>
      </c>
      <c r="G610" s="100" t="s">
        <v>330</v>
      </c>
    </row>
    <row r="611" spans="1:7" ht="18.600000000000001" customHeight="1" x14ac:dyDescent="0.25">
      <c r="A611" s="99" t="s">
        <v>330</v>
      </c>
      <c r="B611" s="99" t="s">
        <v>330</v>
      </c>
      <c r="C611" s="99" t="s">
        <v>330</v>
      </c>
      <c r="F611" s="100" t="s">
        <v>330</v>
      </c>
      <c r="G611" s="100" t="s">
        <v>330</v>
      </c>
    </row>
    <row r="612" spans="1:7" ht="18.600000000000001" customHeight="1" x14ac:dyDescent="0.25">
      <c r="A612" s="99" t="s">
        <v>330</v>
      </c>
      <c r="B612" s="99" t="s">
        <v>330</v>
      </c>
      <c r="C612" s="99" t="s">
        <v>330</v>
      </c>
      <c r="F612" s="100" t="s">
        <v>330</v>
      </c>
      <c r="G612" s="100" t="s">
        <v>330</v>
      </c>
    </row>
    <row r="613" spans="1:7" ht="18.600000000000001" customHeight="1" x14ac:dyDescent="0.25">
      <c r="A613" s="99" t="s">
        <v>330</v>
      </c>
      <c r="B613" s="99" t="s">
        <v>330</v>
      </c>
      <c r="C613" s="99" t="s">
        <v>330</v>
      </c>
      <c r="F613" s="100" t="s">
        <v>330</v>
      </c>
      <c r="G613" s="100" t="s">
        <v>330</v>
      </c>
    </row>
    <row r="614" spans="1:7" ht="18.600000000000001" customHeight="1" x14ac:dyDescent="0.25">
      <c r="A614" s="99" t="s">
        <v>330</v>
      </c>
      <c r="B614" s="99" t="s">
        <v>330</v>
      </c>
      <c r="C614" s="99" t="s">
        <v>330</v>
      </c>
      <c r="F614" s="100" t="s">
        <v>330</v>
      </c>
      <c r="G614" s="100" t="s">
        <v>330</v>
      </c>
    </row>
    <row r="615" spans="1:7" ht="18.600000000000001" customHeight="1" x14ac:dyDescent="0.25">
      <c r="A615" s="99" t="s">
        <v>330</v>
      </c>
      <c r="B615" s="99" t="s">
        <v>330</v>
      </c>
      <c r="C615" s="99" t="s">
        <v>330</v>
      </c>
      <c r="F615" s="100" t="s">
        <v>330</v>
      </c>
      <c r="G615" s="100" t="s">
        <v>330</v>
      </c>
    </row>
    <row r="616" spans="1:7" ht="18.600000000000001" customHeight="1" x14ac:dyDescent="0.25">
      <c r="A616" s="99" t="s">
        <v>330</v>
      </c>
      <c r="B616" s="99" t="s">
        <v>330</v>
      </c>
      <c r="C616" s="99" t="s">
        <v>330</v>
      </c>
      <c r="F616" s="100" t="s">
        <v>330</v>
      </c>
      <c r="G616" s="100" t="s">
        <v>330</v>
      </c>
    </row>
    <row r="617" spans="1:7" ht="18.600000000000001" customHeight="1" x14ac:dyDescent="0.25">
      <c r="A617" s="99" t="s">
        <v>330</v>
      </c>
      <c r="B617" s="99" t="s">
        <v>330</v>
      </c>
      <c r="C617" s="99" t="s">
        <v>330</v>
      </c>
      <c r="F617" s="100" t="s">
        <v>330</v>
      </c>
      <c r="G617" s="100" t="s">
        <v>330</v>
      </c>
    </row>
    <row r="618" spans="1:7" ht="18.600000000000001" customHeight="1" x14ac:dyDescent="0.25">
      <c r="A618" s="99" t="s">
        <v>330</v>
      </c>
      <c r="B618" s="99" t="s">
        <v>330</v>
      </c>
      <c r="C618" s="99" t="s">
        <v>330</v>
      </c>
      <c r="F618" s="100" t="s">
        <v>330</v>
      </c>
      <c r="G618" s="100" t="s">
        <v>330</v>
      </c>
    </row>
    <row r="619" spans="1:7" ht="18.600000000000001" customHeight="1" x14ac:dyDescent="0.25">
      <c r="A619" s="99" t="s">
        <v>330</v>
      </c>
      <c r="B619" s="99" t="s">
        <v>330</v>
      </c>
      <c r="C619" s="99" t="s">
        <v>330</v>
      </c>
      <c r="F619" s="100" t="s">
        <v>330</v>
      </c>
      <c r="G619" s="100" t="s">
        <v>330</v>
      </c>
    </row>
    <row r="620" spans="1:7" ht="18.600000000000001" customHeight="1" x14ac:dyDescent="0.25">
      <c r="A620" s="99" t="s">
        <v>330</v>
      </c>
      <c r="B620" s="99" t="s">
        <v>330</v>
      </c>
      <c r="C620" s="99" t="s">
        <v>330</v>
      </c>
      <c r="F620" s="100" t="s">
        <v>330</v>
      </c>
      <c r="G620" s="100" t="s">
        <v>330</v>
      </c>
    </row>
    <row r="621" spans="1:7" ht="18.600000000000001" customHeight="1" x14ac:dyDescent="0.25">
      <c r="A621" s="99" t="s">
        <v>330</v>
      </c>
      <c r="B621" s="99" t="s">
        <v>330</v>
      </c>
      <c r="C621" s="99" t="s">
        <v>330</v>
      </c>
      <c r="F621" s="100" t="s">
        <v>330</v>
      </c>
      <c r="G621" s="100" t="s">
        <v>330</v>
      </c>
    </row>
    <row r="622" spans="1:7" ht="18.600000000000001" customHeight="1" x14ac:dyDescent="0.25">
      <c r="A622" s="99" t="s">
        <v>330</v>
      </c>
      <c r="B622" s="99" t="s">
        <v>330</v>
      </c>
      <c r="C622" s="99" t="s">
        <v>330</v>
      </c>
      <c r="F622" s="100" t="s">
        <v>330</v>
      </c>
      <c r="G622" s="100" t="s">
        <v>330</v>
      </c>
    </row>
    <row r="623" spans="1:7" ht="18.600000000000001" customHeight="1" x14ac:dyDescent="0.25">
      <c r="A623" s="99" t="s">
        <v>330</v>
      </c>
      <c r="B623" s="99" t="s">
        <v>330</v>
      </c>
      <c r="C623" s="99" t="s">
        <v>330</v>
      </c>
      <c r="F623" s="100" t="s">
        <v>330</v>
      </c>
      <c r="G623" s="100" t="s">
        <v>330</v>
      </c>
    </row>
    <row r="624" spans="1:7" ht="18.600000000000001" customHeight="1" x14ac:dyDescent="0.25">
      <c r="A624" s="99" t="s">
        <v>330</v>
      </c>
      <c r="B624" s="99" t="s">
        <v>330</v>
      </c>
      <c r="C624" s="99" t="s">
        <v>330</v>
      </c>
      <c r="F624" s="100" t="s">
        <v>330</v>
      </c>
      <c r="G624" s="100" t="s">
        <v>330</v>
      </c>
    </row>
    <row r="625" spans="1:7" ht="18.600000000000001" customHeight="1" x14ac:dyDescent="0.25">
      <c r="A625" s="99" t="s">
        <v>330</v>
      </c>
      <c r="B625" s="99" t="s">
        <v>330</v>
      </c>
      <c r="C625" s="99" t="s">
        <v>330</v>
      </c>
      <c r="F625" s="100" t="s">
        <v>330</v>
      </c>
      <c r="G625" s="100" t="s">
        <v>330</v>
      </c>
    </row>
    <row r="626" spans="1:7" ht="18.600000000000001" customHeight="1" x14ac:dyDescent="0.25">
      <c r="A626" s="99" t="s">
        <v>330</v>
      </c>
      <c r="B626" s="99" t="s">
        <v>330</v>
      </c>
      <c r="C626" s="99" t="s">
        <v>330</v>
      </c>
      <c r="F626" s="100" t="s">
        <v>330</v>
      </c>
      <c r="G626" s="100" t="s">
        <v>330</v>
      </c>
    </row>
    <row r="627" spans="1:7" ht="18.600000000000001" customHeight="1" x14ac:dyDescent="0.25">
      <c r="A627" s="99" t="s">
        <v>330</v>
      </c>
      <c r="B627" s="99" t="s">
        <v>330</v>
      </c>
      <c r="C627" s="99" t="s">
        <v>330</v>
      </c>
      <c r="F627" s="100" t="s">
        <v>330</v>
      </c>
      <c r="G627" s="100" t="s">
        <v>330</v>
      </c>
    </row>
    <row r="628" spans="1:7" ht="18.600000000000001" customHeight="1" x14ac:dyDescent="0.25">
      <c r="A628" s="99" t="s">
        <v>330</v>
      </c>
      <c r="B628" s="99" t="s">
        <v>330</v>
      </c>
      <c r="C628" s="99" t="s">
        <v>330</v>
      </c>
      <c r="F628" s="100" t="s">
        <v>330</v>
      </c>
      <c r="G628" s="100" t="s">
        <v>330</v>
      </c>
    </row>
    <row r="629" spans="1:7" ht="18.600000000000001" customHeight="1" x14ac:dyDescent="0.25">
      <c r="A629" s="99" t="s">
        <v>330</v>
      </c>
      <c r="B629" s="99" t="s">
        <v>330</v>
      </c>
      <c r="C629" s="99" t="s">
        <v>330</v>
      </c>
      <c r="F629" s="100" t="s">
        <v>330</v>
      </c>
      <c r="G629" s="100" t="s">
        <v>330</v>
      </c>
    </row>
    <row r="630" spans="1:7" ht="18.600000000000001" customHeight="1" x14ac:dyDescent="0.25">
      <c r="A630" s="99" t="s">
        <v>330</v>
      </c>
      <c r="B630" s="99" t="s">
        <v>330</v>
      </c>
      <c r="C630" s="99" t="s">
        <v>330</v>
      </c>
      <c r="F630" s="100" t="s">
        <v>330</v>
      </c>
      <c r="G630" s="100" t="s">
        <v>330</v>
      </c>
    </row>
    <row r="631" spans="1:7" ht="18.600000000000001" customHeight="1" x14ac:dyDescent="0.25">
      <c r="A631" s="99" t="s">
        <v>330</v>
      </c>
      <c r="B631" s="99" t="s">
        <v>330</v>
      </c>
      <c r="C631" s="99" t="s">
        <v>330</v>
      </c>
      <c r="F631" s="100" t="s">
        <v>330</v>
      </c>
      <c r="G631" s="100" t="s">
        <v>330</v>
      </c>
    </row>
    <row r="632" spans="1:7" ht="18.600000000000001" customHeight="1" x14ac:dyDescent="0.25">
      <c r="A632" s="99" t="s">
        <v>330</v>
      </c>
      <c r="B632" s="99" t="s">
        <v>330</v>
      </c>
      <c r="C632" s="99" t="s">
        <v>330</v>
      </c>
      <c r="F632" s="100" t="s">
        <v>330</v>
      </c>
      <c r="G632" s="100" t="s">
        <v>330</v>
      </c>
    </row>
    <row r="633" spans="1:7" ht="18.600000000000001" customHeight="1" x14ac:dyDescent="0.25">
      <c r="A633" s="99" t="s">
        <v>330</v>
      </c>
      <c r="B633" s="99" t="s">
        <v>330</v>
      </c>
      <c r="C633" s="99" t="s">
        <v>330</v>
      </c>
      <c r="F633" s="100" t="s">
        <v>330</v>
      </c>
      <c r="G633" s="100" t="s">
        <v>330</v>
      </c>
    </row>
    <row r="634" spans="1:7" ht="18.600000000000001" customHeight="1" x14ac:dyDescent="0.25">
      <c r="A634" s="99" t="s">
        <v>330</v>
      </c>
      <c r="B634" s="99" t="s">
        <v>330</v>
      </c>
      <c r="C634" s="99" t="s">
        <v>330</v>
      </c>
      <c r="F634" s="100" t="s">
        <v>330</v>
      </c>
      <c r="G634" s="100" t="s">
        <v>330</v>
      </c>
    </row>
    <row r="635" spans="1:7" ht="18.600000000000001" customHeight="1" x14ac:dyDescent="0.25">
      <c r="A635" s="99" t="s">
        <v>330</v>
      </c>
      <c r="B635" s="99" t="s">
        <v>330</v>
      </c>
      <c r="C635" s="99" t="s">
        <v>330</v>
      </c>
      <c r="F635" s="100" t="s">
        <v>330</v>
      </c>
      <c r="G635" s="100" t="s">
        <v>330</v>
      </c>
    </row>
    <row r="636" spans="1:7" ht="18.600000000000001" customHeight="1" x14ac:dyDescent="0.25">
      <c r="A636" s="99" t="s">
        <v>330</v>
      </c>
      <c r="B636" s="99" t="s">
        <v>330</v>
      </c>
      <c r="C636" s="99" t="s">
        <v>330</v>
      </c>
      <c r="F636" s="100" t="s">
        <v>330</v>
      </c>
      <c r="G636" s="100" t="s">
        <v>330</v>
      </c>
    </row>
    <row r="637" spans="1:7" ht="18.600000000000001" customHeight="1" x14ac:dyDescent="0.25">
      <c r="A637" s="99" t="s">
        <v>330</v>
      </c>
      <c r="B637" s="99" t="s">
        <v>330</v>
      </c>
      <c r="C637" s="99" t="s">
        <v>330</v>
      </c>
      <c r="F637" s="100" t="s">
        <v>330</v>
      </c>
      <c r="G637" s="100" t="s">
        <v>330</v>
      </c>
    </row>
    <row r="638" spans="1:7" ht="18.600000000000001" customHeight="1" x14ac:dyDescent="0.25">
      <c r="A638" s="99" t="s">
        <v>330</v>
      </c>
      <c r="B638" s="99" t="s">
        <v>330</v>
      </c>
      <c r="C638" s="99" t="s">
        <v>330</v>
      </c>
      <c r="F638" s="100" t="s">
        <v>330</v>
      </c>
      <c r="G638" s="100" t="s">
        <v>330</v>
      </c>
    </row>
    <row r="639" spans="1:7" ht="18.600000000000001" customHeight="1" x14ac:dyDescent="0.25">
      <c r="A639" s="99" t="s">
        <v>330</v>
      </c>
      <c r="B639" s="99" t="s">
        <v>330</v>
      </c>
      <c r="C639" s="99" t="s">
        <v>330</v>
      </c>
      <c r="F639" s="100" t="s">
        <v>330</v>
      </c>
      <c r="G639" s="100" t="s">
        <v>330</v>
      </c>
    </row>
    <row r="640" spans="1:7" ht="18.600000000000001" customHeight="1" x14ac:dyDescent="0.25">
      <c r="A640" s="99" t="s">
        <v>330</v>
      </c>
      <c r="B640" s="99" t="s">
        <v>330</v>
      </c>
      <c r="C640" s="99" t="s">
        <v>330</v>
      </c>
      <c r="F640" s="100" t="s">
        <v>330</v>
      </c>
      <c r="G640" s="100" t="s">
        <v>330</v>
      </c>
    </row>
    <row r="641" spans="1:7" ht="18.600000000000001" customHeight="1" x14ac:dyDescent="0.25">
      <c r="A641" s="99" t="s">
        <v>330</v>
      </c>
      <c r="B641" s="99" t="s">
        <v>330</v>
      </c>
      <c r="C641" s="99" t="s">
        <v>330</v>
      </c>
      <c r="F641" s="100" t="s">
        <v>330</v>
      </c>
      <c r="G641" s="100" t="s">
        <v>330</v>
      </c>
    </row>
    <row r="642" spans="1:7" ht="18.600000000000001" customHeight="1" x14ac:dyDescent="0.25">
      <c r="A642" s="99" t="s">
        <v>330</v>
      </c>
      <c r="B642" s="99" t="s">
        <v>330</v>
      </c>
      <c r="C642" s="99" t="s">
        <v>330</v>
      </c>
      <c r="F642" s="100" t="s">
        <v>330</v>
      </c>
      <c r="G642" s="100" t="s">
        <v>330</v>
      </c>
    </row>
    <row r="643" spans="1:7" ht="18.600000000000001" customHeight="1" x14ac:dyDescent="0.25">
      <c r="A643" s="99" t="s">
        <v>330</v>
      </c>
      <c r="B643" s="99" t="s">
        <v>330</v>
      </c>
      <c r="C643" s="99" t="s">
        <v>330</v>
      </c>
      <c r="F643" s="100" t="s">
        <v>330</v>
      </c>
      <c r="G643" s="100" t="s">
        <v>330</v>
      </c>
    </row>
    <row r="644" spans="1:7" ht="18.600000000000001" customHeight="1" x14ac:dyDescent="0.25">
      <c r="A644" s="99" t="s">
        <v>330</v>
      </c>
      <c r="B644" s="99" t="s">
        <v>330</v>
      </c>
      <c r="C644" s="99" t="s">
        <v>330</v>
      </c>
      <c r="F644" s="100" t="s">
        <v>330</v>
      </c>
      <c r="G644" s="100" t="s">
        <v>330</v>
      </c>
    </row>
    <row r="645" spans="1:7" ht="18.600000000000001" customHeight="1" x14ac:dyDescent="0.25">
      <c r="A645" s="99" t="s">
        <v>330</v>
      </c>
      <c r="B645" s="99" t="s">
        <v>330</v>
      </c>
      <c r="C645" s="99" t="s">
        <v>330</v>
      </c>
      <c r="F645" s="100" t="s">
        <v>330</v>
      </c>
      <c r="G645" s="100" t="s">
        <v>330</v>
      </c>
    </row>
    <row r="646" spans="1:7" ht="18.600000000000001" customHeight="1" x14ac:dyDescent="0.25">
      <c r="A646" s="99" t="s">
        <v>330</v>
      </c>
      <c r="B646" s="99" t="s">
        <v>330</v>
      </c>
      <c r="C646" s="99" t="s">
        <v>330</v>
      </c>
      <c r="F646" s="100" t="s">
        <v>330</v>
      </c>
      <c r="G646" s="100" t="s">
        <v>330</v>
      </c>
    </row>
    <row r="647" spans="1:7" ht="18.600000000000001" customHeight="1" x14ac:dyDescent="0.25">
      <c r="A647" s="99" t="s">
        <v>330</v>
      </c>
      <c r="B647" s="99" t="s">
        <v>330</v>
      </c>
      <c r="C647" s="99" t="s">
        <v>330</v>
      </c>
      <c r="F647" s="100" t="s">
        <v>330</v>
      </c>
      <c r="G647" s="100" t="s">
        <v>330</v>
      </c>
    </row>
    <row r="648" spans="1:7" ht="18.600000000000001" customHeight="1" x14ac:dyDescent="0.25">
      <c r="A648" s="99" t="s">
        <v>330</v>
      </c>
      <c r="B648" s="99" t="s">
        <v>330</v>
      </c>
      <c r="C648" s="99" t="s">
        <v>330</v>
      </c>
      <c r="F648" s="100" t="s">
        <v>330</v>
      </c>
      <c r="G648" s="100" t="s">
        <v>330</v>
      </c>
    </row>
    <row r="649" spans="1:7" ht="18.600000000000001" customHeight="1" x14ac:dyDescent="0.25">
      <c r="A649" s="99" t="s">
        <v>330</v>
      </c>
      <c r="B649" s="99" t="s">
        <v>330</v>
      </c>
      <c r="C649" s="99" t="s">
        <v>330</v>
      </c>
      <c r="F649" s="100" t="s">
        <v>330</v>
      </c>
      <c r="G649" s="100" t="s">
        <v>330</v>
      </c>
    </row>
    <row r="650" spans="1:7" ht="18.600000000000001" customHeight="1" x14ac:dyDescent="0.25">
      <c r="A650" s="99" t="s">
        <v>330</v>
      </c>
      <c r="B650" s="99" t="s">
        <v>330</v>
      </c>
      <c r="C650" s="99" t="s">
        <v>330</v>
      </c>
      <c r="F650" s="100" t="s">
        <v>330</v>
      </c>
      <c r="G650" s="100" t="s">
        <v>330</v>
      </c>
    </row>
    <row r="651" spans="1:7" ht="18.600000000000001" customHeight="1" x14ac:dyDescent="0.25">
      <c r="A651" s="99" t="s">
        <v>330</v>
      </c>
      <c r="B651" s="99" t="s">
        <v>330</v>
      </c>
      <c r="C651" s="99" t="s">
        <v>330</v>
      </c>
      <c r="F651" s="100" t="s">
        <v>330</v>
      </c>
      <c r="G651" s="100" t="s">
        <v>330</v>
      </c>
    </row>
    <row r="652" spans="1:7" ht="18.600000000000001" customHeight="1" x14ac:dyDescent="0.25">
      <c r="A652" s="99" t="s">
        <v>330</v>
      </c>
      <c r="B652" s="99" t="s">
        <v>330</v>
      </c>
      <c r="C652" s="99" t="s">
        <v>330</v>
      </c>
      <c r="F652" s="100" t="s">
        <v>330</v>
      </c>
      <c r="G652" s="100" t="s">
        <v>330</v>
      </c>
    </row>
    <row r="653" spans="1:7" ht="18.600000000000001" customHeight="1" x14ac:dyDescent="0.25">
      <c r="A653" s="99" t="s">
        <v>330</v>
      </c>
      <c r="B653" s="99" t="s">
        <v>330</v>
      </c>
      <c r="C653" s="99" t="s">
        <v>330</v>
      </c>
      <c r="F653" s="100" t="s">
        <v>330</v>
      </c>
      <c r="G653" s="100" t="s">
        <v>330</v>
      </c>
    </row>
    <row r="654" spans="1:7" ht="18.600000000000001" customHeight="1" x14ac:dyDescent="0.25">
      <c r="A654" s="99" t="s">
        <v>330</v>
      </c>
      <c r="B654" s="99" t="s">
        <v>330</v>
      </c>
      <c r="C654" s="99" t="s">
        <v>330</v>
      </c>
      <c r="F654" s="100" t="s">
        <v>330</v>
      </c>
      <c r="G654" s="100" t="s">
        <v>330</v>
      </c>
    </row>
    <row r="655" spans="1:7" ht="18.600000000000001" customHeight="1" x14ac:dyDescent="0.25">
      <c r="A655" s="99" t="s">
        <v>330</v>
      </c>
      <c r="B655" s="99" t="s">
        <v>330</v>
      </c>
      <c r="C655" s="99" t="s">
        <v>330</v>
      </c>
      <c r="F655" s="100" t="s">
        <v>330</v>
      </c>
      <c r="G655" s="100" t="s">
        <v>330</v>
      </c>
    </row>
    <row r="656" spans="1:7" ht="18.600000000000001" customHeight="1" x14ac:dyDescent="0.25">
      <c r="A656" s="99" t="s">
        <v>330</v>
      </c>
      <c r="B656" s="99" t="s">
        <v>330</v>
      </c>
      <c r="C656" s="99" t="s">
        <v>330</v>
      </c>
      <c r="F656" s="100" t="s">
        <v>330</v>
      </c>
      <c r="G656" s="100" t="s">
        <v>330</v>
      </c>
    </row>
    <row r="657" spans="1:7" ht="18.600000000000001" customHeight="1" x14ac:dyDescent="0.25">
      <c r="A657" s="99" t="s">
        <v>330</v>
      </c>
      <c r="B657" s="99" t="s">
        <v>330</v>
      </c>
      <c r="C657" s="99" t="s">
        <v>330</v>
      </c>
      <c r="F657" s="100" t="s">
        <v>330</v>
      </c>
      <c r="G657" s="100" t="s">
        <v>330</v>
      </c>
    </row>
    <row r="658" spans="1:7" ht="18.600000000000001" customHeight="1" x14ac:dyDescent="0.25">
      <c r="A658" s="99" t="s">
        <v>330</v>
      </c>
      <c r="B658" s="99" t="s">
        <v>330</v>
      </c>
      <c r="C658" s="99" t="s">
        <v>330</v>
      </c>
      <c r="F658" s="100" t="s">
        <v>330</v>
      </c>
      <c r="G658" s="100" t="s">
        <v>330</v>
      </c>
    </row>
    <row r="659" spans="1:7" ht="18.600000000000001" customHeight="1" x14ac:dyDescent="0.25">
      <c r="A659" s="99" t="s">
        <v>330</v>
      </c>
      <c r="B659" s="99" t="s">
        <v>330</v>
      </c>
      <c r="C659" s="99" t="s">
        <v>330</v>
      </c>
      <c r="F659" s="100" t="s">
        <v>330</v>
      </c>
      <c r="G659" s="100" t="s">
        <v>330</v>
      </c>
    </row>
    <row r="660" spans="1:7" ht="18.600000000000001" customHeight="1" x14ac:dyDescent="0.25">
      <c r="A660" s="99" t="s">
        <v>330</v>
      </c>
      <c r="B660" s="99" t="s">
        <v>330</v>
      </c>
      <c r="C660" s="99" t="s">
        <v>330</v>
      </c>
      <c r="F660" s="100" t="s">
        <v>330</v>
      </c>
      <c r="G660" s="100" t="s">
        <v>330</v>
      </c>
    </row>
    <row r="661" spans="1:7" ht="18.600000000000001" customHeight="1" x14ac:dyDescent="0.25">
      <c r="A661" s="99" t="s">
        <v>330</v>
      </c>
      <c r="B661" s="99" t="s">
        <v>330</v>
      </c>
      <c r="C661" s="99" t="s">
        <v>330</v>
      </c>
      <c r="F661" s="100" t="s">
        <v>330</v>
      </c>
      <c r="G661" s="100" t="s">
        <v>330</v>
      </c>
    </row>
    <row r="662" spans="1:7" ht="18.600000000000001" customHeight="1" x14ac:dyDescent="0.25">
      <c r="A662" s="99" t="s">
        <v>330</v>
      </c>
      <c r="B662" s="99" t="s">
        <v>330</v>
      </c>
      <c r="C662" s="99" t="s">
        <v>330</v>
      </c>
      <c r="F662" s="100" t="s">
        <v>330</v>
      </c>
      <c r="G662" s="100" t="s">
        <v>330</v>
      </c>
    </row>
    <row r="663" spans="1:7" ht="18.600000000000001" customHeight="1" x14ac:dyDescent="0.25">
      <c r="A663" s="99" t="s">
        <v>330</v>
      </c>
      <c r="B663" s="99" t="s">
        <v>330</v>
      </c>
      <c r="C663" s="99" t="s">
        <v>330</v>
      </c>
      <c r="F663" s="100" t="s">
        <v>330</v>
      </c>
      <c r="G663" s="100" t="s">
        <v>330</v>
      </c>
    </row>
    <row r="664" spans="1:7" ht="18.600000000000001" customHeight="1" x14ac:dyDescent="0.25">
      <c r="A664" s="99" t="s">
        <v>330</v>
      </c>
      <c r="B664" s="99" t="s">
        <v>330</v>
      </c>
      <c r="C664" s="99" t="s">
        <v>330</v>
      </c>
      <c r="F664" s="100" t="s">
        <v>330</v>
      </c>
      <c r="G664" s="100" t="s">
        <v>330</v>
      </c>
    </row>
    <row r="665" spans="1:7" ht="18.600000000000001" customHeight="1" x14ac:dyDescent="0.25">
      <c r="A665" s="99" t="s">
        <v>330</v>
      </c>
      <c r="B665" s="99" t="s">
        <v>330</v>
      </c>
      <c r="C665" s="99" t="s">
        <v>330</v>
      </c>
      <c r="F665" s="100" t="s">
        <v>330</v>
      </c>
      <c r="G665" s="100" t="s">
        <v>330</v>
      </c>
    </row>
    <row r="666" spans="1:7" ht="18.600000000000001" customHeight="1" x14ac:dyDescent="0.25">
      <c r="A666" s="99" t="s">
        <v>330</v>
      </c>
      <c r="B666" s="99" t="s">
        <v>330</v>
      </c>
      <c r="C666" s="99" t="s">
        <v>330</v>
      </c>
      <c r="F666" s="100" t="s">
        <v>330</v>
      </c>
      <c r="G666" s="100" t="s">
        <v>330</v>
      </c>
    </row>
    <row r="667" spans="1:7" ht="18.600000000000001" customHeight="1" x14ac:dyDescent="0.25">
      <c r="A667" s="99" t="s">
        <v>330</v>
      </c>
      <c r="B667" s="99" t="s">
        <v>330</v>
      </c>
      <c r="C667" s="99" t="s">
        <v>330</v>
      </c>
      <c r="F667" s="100" t="s">
        <v>330</v>
      </c>
      <c r="G667" s="100" t="s">
        <v>330</v>
      </c>
    </row>
    <row r="668" spans="1:7" ht="18.600000000000001" customHeight="1" x14ac:dyDescent="0.25">
      <c r="A668" s="99" t="s">
        <v>330</v>
      </c>
      <c r="B668" s="99" t="s">
        <v>330</v>
      </c>
      <c r="C668" s="99" t="s">
        <v>330</v>
      </c>
      <c r="F668" s="100" t="s">
        <v>330</v>
      </c>
      <c r="G668" s="100" t="s">
        <v>330</v>
      </c>
    </row>
    <row r="669" spans="1:7" ht="18.600000000000001" customHeight="1" x14ac:dyDescent="0.25">
      <c r="A669" s="99" t="s">
        <v>330</v>
      </c>
      <c r="B669" s="99" t="s">
        <v>330</v>
      </c>
      <c r="C669" s="99" t="s">
        <v>330</v>
      </c>
      <c r="F669" s="100" t="s">
        <v>330</v>
      </c>
      <c r="G669" s="100" t="s">
        <v>330</v>
      </c>
    </row>
    <row r="670" spans="1:7" ht="18.600000000000001" customHeight="1" x14ac:dyDescent="0.25">
      <c r="A670" s="99" t="s">
        <v>330</v>
      </c>
      <c r="B670" s="99" t="s">
        <v>330</v>
      </c>
      <c r="C670" s="99" t="s">
        <v>330</v>
      </c>
      <c r="F670" s="100" t="s">
        <v>330</v>
      </c>
      <c r="G670" s="100" t="s">
        <v>330</v>
      </c>
    </row>
    <row r="671" spans="1:7" ht="18.600000000000001" customHeight="1" x14ac:dyDescent="0.25">
      <c r="A671" s="99" t="s">
        <v>330</v>
      </c>
      <c r="B671" s="99" t="s">
        <v>330</v>
      </c>
      <c r="C671" s="99" t="s">
        <v>330</v>
      </c>
      <c r="F671" s="100" t="s">
        <v>330</v>
      </c>
      <c r="G671" s="100" t="s">
        <v>330</v>
      </c>
    </row>
    <row r="672" spans="1:7" ht="18.600000000000001" customHeight="1" x14ac:dyDescent="0.25">
      <c r="A672" s="99" t="s">
        <v>330</v>
      </c>
      <c r="B672" s="99" t="s">
        <v>330</v>
      </c>
      <c r="C672" s="99" t="s">
        <v>330</v>
      </c>
      <c r="F672" s="100" t="s">
        <v>330</v>
      </c>
      <c r="G672" s="100" t="s">
        <v>330</v>
      </c>
    </row>
    <row r="673" spans="1:7" ht="18.600000000000001" customHeight="1" x14ac:dyDescent="0.25">
      <c r="A673" s="99" t="s">
        <v>330</v>
      </c>
      <c r="B673" s="99" t="s">
        <v>330</v>
      </c>
      <c r="C673" s="99" t="s">
        <v>330</v>
      </c>
      <c r="F673" s="100" t="s">
        <v>330</v>
      </c>
      <c r="G673" s="100" t="s">
        <v>330</v>
      </c>
    </row>
    <row r="674" spans="1:7" ht="18.600000000000001" customHeight="1" x14ac:dyDescent="0.25">
      <c r="A674" s="99" t="s">
        <v>330</v>
      </c>
      <c r="B674" s="99" t="s">
        <v>330</v>
      </c>
      <c r="C674" s="99" t="s">
        <v>330</v>
      </c>
      <c r="F674" s="100" t="s">
        <v>330</v>
      </c>
      <c r="G674" s="100" t="s">
        <v>330</v>
      </c>
    </row>
    <row r="675" spans="1:7" ht="18.600000000000001" customHeight="1" x14ac:dyDescent="0.25">
      <c r="A675" s="99" t="s">
        <v>330</v>
      </c>
      <c r="B675" s="99" t="s">
        <v>330</v>
      </c>
      <c r="C675" s="99" t="s">
        <v>330</v>
      </c>
      <c r="F675" s="100" t="s">
        <v>330</v>
      </c>
      <c r="G675" s="100" t="s">
        <v>330</v>
      </c>
    </row>
    <row r="676" spans="1:7" ht="18.600000000000001" customHeight="1" x14ac:dyDescent="0.25">
      <c r="A676" s="99" t="s">
        <v>330</v>
      </c>
      <c r="B676" s="99" t="s">
        <v>330</v>
      </c>
      <c r="C676" s="99" t="s">
        <v>330</v>
      </c>
      <c r="F676" s="100" t="s">
        <v>330</v>
      </c>
      <c r="G676" s="100" t="s">
        <v>330</v>
      </c>
    </row>
    <row r="677" spans="1:7" ht="18.600000000000001" customHeight="1" x14ac:dyDescent="0.25">
      <c r="A677" s="99" t="s">
        <v>330</v>
      </c>
      <c r="B677" s="99" t="s">
        <v>330</v>
      </c>
      <c r="C677" s="99" t="s">
        <v>330</v>
      </c>
      <c r="F677" s="100" t="s">
        <v>330</v>
      </c>
      <c r="G677" s="100" t="s">
        <v>330</v>
      </c>
    </row>
    <row r="678" spans="1:7" ht="18.600000000000001" customHeight="1" x14ac:dyDescent="0.25">
      <c r="A678" s="99" t="s">
        <v>330</v>
      </c>
      <c r="B678" s="99" t="s">
        <v>330</v>
      </c>
      <c r="C678" s="99" t="s">
        <v>330</v>
      </c>
      <c r="F678" s="100" t="s">
        <v>330</v>
      </c>
      <c r="G678" s="100" t="s">
        <v>330</v>
      </c>
    </row>
    <row r="679" spans="1:7" ht="18.600000000000001" customHeight="1" x14ac:dyDescent="0.25">
      <c r="A679" s="99" t="s">
        <v>330</v>
      </c>
      <c r="B679" s="99" t="s">
        <v>330</v>
      </c>
      <c r="C679" s="99" t="s">
        <v>330</v>
      </c>
      <c r="F679" s="100" t="s">
        <v>330</v>
      </c>
      <c r="G679" s="100" t="s">
        <v>330</v>
      </c>
    </row>
    <row r="680" spans="1:7" ht="18.600000000000001" customHeight="1" x14ac:dyDescent="0.25">
      <c r="A680" s="99" t="s">
        <v>330</v>
      </c>
      <c r="B680" s="99" t="s">
        <v>330</v>
      </c>
      <c r="C680" s="99" t="s">
        <v>330</v>
      </c>
      <c r="F680" s="100" t="s">
        <v>330</v>
      </c>
      <c r="G680" s="100" t="s">
        <v>330</v>
      </c>
    </row>
    <row r="681" spans="1:7" ht="18.600000000000001" customHeight="1" x14ac:dyDescent="0.25">
      <c r="A681" s="99" t="s">
        <v>330</v>
      </c>
      <c r="B681" s="99" t="s">
        <v>330</v>
      </c>
      <c r="C681" s="99" t="s">
        <v>330</v>
      </c>
      <c r="F681" s="100" t="s">
        <v>330</v>
      </c>
      <c r="G681" s="100" t="s">
        <v>330</v>
      </c>
    </row>
    <row r="682" spans="1:7" ht="18.600000000000001" customHeight="1" x14ac:dyDescent="0.25">
      <c r="A682" s="99" t="s">
        <v>330</v>
      </c>
      <c r="B682" s="99" t="s">
        <v>330</v>
      </c>
      <c r="C682" s="99" t="s">
        <v>330</v>
      </c>
      <c r="F682" s="100" t="s">
        <v>330</v>
      </c>
      <c r="G682" s="100" t="s">
        <v>330</v>
      </c>
    </row>
    <row r="683" spans="1:7" ht="18.600000000000001" customHeight="1" x14ac:dyDescent="0.25">
      <c r="A683" s="99" t="s">
        <v>330</v>
      </c>
      <c r="B683" s="99" t="s">
        <v>330</v>
      </c>
      <c r="C683" s="99" t="s">
        <v>330</v>
      </c>
      <c r="F683" s="100" t="s">
        <v>330</v>
      </c>
      <c r="G683" s="100" t="s">
        <v>330</v>
      </c>
    </row>
    <row r="684" spans="1:7" ht="18.600000000000001" customHeight="1" x14ac:dyDescent="0.25">
      <c r="A684" s="99" t="s">
        <v>330</v>
      </c>
      <c r="B684" s="99" t="s">
        <v>330</v>
      </c>
      <c r="C684" s="99" t="s">
        <v>330</v>
      </c>
      <c r="F684" s="100" t="s">
        <v>330</v>
      </c>
      <c r="G684" s="100" t="s">
        <v>330</v>
      </c>
    </row>
    <row r="685" spans="1:7" ht="18.600000000000001" customHeight="1" x14ac:dyDescent="0.25">
      <c r="A685" s="99" t="s">
        <v>330</v>
      </c>
      <c r="B685" s="99" t="s">
        <v>330</v>
      </c>
      <c r="C685" s="99" t="s">
        <v>330</v>
      </c>
      <c r="F685" s="100" t="s">
        <v>330</v>
      </c>
      <c r="G685" s="100" t="s">
        <v>330</v>
      </c>
    </row>
    <row r="686" spans="1:7" ht="18.600000000000001" customHeight="1" x14ac:dyDescent="0.25">
      <c r="A686" s="99" t="s">
        <v>330</v>
      </c>
      <c r="B686" s="99" t="s">
        <v>330</v>
      </c>
      <c r="C686" s="99" t="s">
        <v>330</v>
      </c>
      <c r="F686" s="100" t="s">
        <v>330</v>
      </c>
      <c r="G686" s="100" t="s">
        <v>330</v>
      </c>
    </row>
    <row r="687" spans="1:7" ht="18.600000000000001" customHeight="1" x14ac:dyDescent="0.25">
      <c r="A687" s="99" t="s">
        <v>330</v>
      </c>
      <c r="B687" s="99" t="s">
        <v>330</v>
      </c>
      <c r="C687" s="99" t="s">
        <v>330</v>
      </c>
      <c r="F687" s="100" t="s">
        <v>330</v>
      </c>
      <c r="G687" s="100" t="s">
        <v>330</v>
      </c>
    </row>
    <row r="688" spans="1:7" ht="18.600000000000001" customHeight="1" x14ac:dyDescent="0.25">
      <c r="A688" s="99" t="s">
        <v>330</v>
      </c>
      <c r="B688" s="99" t="s">
        <v>330</v>
      </c>
      <c r="C688" s="99" t="s">
        <v>330</v>
      </c>
      <c r="F688" s="100" t="s">
        <v>330</v>
      </c>
      <c r="G688" s="100" t="s">
        <v>330</v>
      </c>
    </row>
    <row r="689" spans="1:7" ht="18.600000000000001" customHeight="1" x14ac:dyDescent="0.25">
      <c r="A689" s="99" t="s">
        <v>330</v>
      </c>
      <c r="B689" s="99" t="s">
        <v>330</v>
      </c>
      <c r="C689" s="99" t="s">
        <v>330</v>
      </c>
      <c r="F689" s="100" t="s">
        <v>330</v>
      </c>
      <c r="G689" s="100" t="s">
        <v>330</v>
      </c>
    </row>
    <row r="690" spans="1:7" ht="18.600000000000001" customHeight="1" x14ac:dyDescent="0.25">
      <c r="A690" s="99" t="s">
        <v>330</v>
      </c>
      <c r="B690" s="99" t="s">
        <v>330</v>
      </c>
      <c r="C690" s="99" t="s">
        <v>330</v>
      </c>
      <c r="F690" s="100" t="s">
        <v>330</v>
      </c>
      <c r="G690" s="100" t="s">
        <v>330</v>
      </c>
    </row>
    <row r="691" spans="1:7" ht="18.600000000000001" customHeight="1" x14ac:dyDescent="0.25">
      <c r="A691" s="99" t="s">
        <v>330</v>
      </c>
      <c r="B691" s="99" t="s">
        <v>330</v>
      </c>
      <c r="C691" s="99" t="s">
        <v>330</v>
      </c>
      <c r="F691" s="100" t="s">
        <v>330</v>
      </c>
      <c r="G691" s="100" t="s">
        <v>330</v>
      </c>
    </row>
    <row r="692" spans="1:7" ht="18.600000000000001" customHeight="1" x14ac:dyDescent="0.25">
      <c r="A692" s="99" t="s">
        <v>330</v>
      </c>
      <c r="B692" s="99" t="s">
        <v>330</v>
      </c>
      <c r="C692" s="99" t="s">
        <v>330</v>
      </c>
      <c r="F692" s="100" t="s">
        <v>330</v>
      </c>
      <c r="G692" s="100" t="s">
        <v>330</v>
      </c>
    </row>
    <row r="693" spans="1:7" ht="18.600000000000001" customHeight="1" x14ac:dyDescent="0.25">
      <c r="A693" s="99" t="s">
        <v>330</v>
      </c>
      <c r="B693" s="99" t="s">
        <v>330</v>
      </c>
      <c r="C693" s="99" t="s">
        <v>330</v>
      </c>
      <c r="F693" s="100" t="s">
        <v>330</v>
      </c>
      <c r="G693" s="100" t="s">
        <v>330</v>
      </c>
    </row>
    <row r="694" spans="1:7" ht="18.600000000000001" customHeight="1" x14ac:dyDescent="0.25">
      <c r="A694" s="99" t="s">
        <v>330</v>
      </c>
      <c r="B694" s="99" t="s">
        <v>330</v>
      </c>
      <c r="C694" s="99" t="s">
        <v>330</v>
      </c>
      <c r="F694" s="100" t="s">
        <v>330</v>
      </c>
      <c r="G694" s="100" t="s">
        <v>330</v>
      </c>
    </row>
    <row r="695" spans="1:7" ht="18.600000000000001" customHeight="1" x14ac:dyDescent="0.25">
      <c r="A695" s="99" t="s">
        <v>330</v>
      </c>
      <c r="B695" s="99" t="s">
        <v>330</v>
      </c>
      <c r="C695" s="99" t="s">
        <v>330</v>
      </c>
      <c r="F695" s="100" t="s">
        <v>330</v>
      </c>
      <c r="G695" s="100" t="s">
        <v>330</v>
      </c>
    </row>
    <row r="696" spans="1:7" ht="18.600000000000001" customHeight="1" x14ac:dyDescent="0.25">
      <c r="A696" s="99" t="s">
        <v>330</v>
      </c>
      <c r="B696" s="99" t="s">
        <v>330</v>
      </c>
      <c r="C696" s="99" t="s">
        <v>330</v>
      </c>
      <c r="F696" s="100" t="s">
        <v>330</v>
      </c>
      <c r="G696" s="100" t="s">
        <v>330</v>
      </c>
    </row>
    <row r="697" spans="1:7" ht="18.600000000000001" customHeight="1" x14ac:dyDescent="0.25">
      <c r="A697" s="99" t="s">
        <v>330</v>
      </c>
      <c r="B697" s="99" t="s">
        <v>330</v>
      </c>
      <c r="C697" s="99" t="s">
        <v>330</v>
      </c>
      <c r="F697" s="100" t="s">
        <v>330</v>
      </c>
      <c r="G697" s="100" t="s">
        <v>330</v>
      </c>
    </row>
    <row r="698" spans="1:7" ht="18.600000000000001" customHeight="1" x14ac:dyDescent="0.25">
      <c r="A698" s="99" t="s">
        <v>330</v>
      </c>
      <c r="B698" s="99" t="s">
        <v>330</v>
      </c>
      <c r="C698" s="99" t="s">
        <v>330</v>
      </c>
      <c r="F698" s="100" t="s">
        <v>330</v>
      </c>
      <c r="G698" s="100" t="s">
        <v>330</v>
      </c>
    </row>
    <row r="699" spans="1:7" ht="18.600000000000001" customHeight="1" x14ac:dyDescent="0.25">
      <c r="A699" s="99" t="s">
        <v>330</v>
      </c>
      <c r="B699" s="99" t="s">
        <v>330</v>
      </c>
      <c r="C699" s="99" t="s">
        <v>330</v>
      </c>
      <c r="F699" s="100" t="s">
        <v>330</v>
      </c>
      <c r="G699" s="100" t="s">
        <v>330</v>
      </c>
    </row>
    <row r="700" spans="1:7" ht="18.600000000000001" customHeight="1" x14ac:dyDescent="0.25">
      <c r="A700" s="99" t="s">
        <v>330</v>
      </c>
      <c r="B700" s="99" t="s">
        <v>330</v>
      </c>
      <c r="C700" s="99" t="s">
        <v>330</v>
      </c>
      <c r="F700" s="100" t="s">
        <v>330</v>
      </c>
      <c r="G700" s="100" t="s">
        <v>330</v>
      </c>
    </row>
    <row r="701" spans="1:7" ht="18.600000000000001" customHeight="1" x14ac:dyDescent="0.25">
      <c r="A701" s="99" t="s">
        <v>330</v>
      </c>
      <c r="B701" s="99" t="s">
        <v>330</v>
      </c>
      <c r="C701" s="99" t="s">
        <v>330</v>
      </c>
      <c r="F701" s="100" t="s">
        <v>330</v>
      </c>
      <c r="G701" s="100" t="s">
        <v>330</v>
      </c>
    </row>
    <row r="702" spans="1:7" ht="18.600000000000001" customHeight="1" x14ac:dyDescent="0.25">
      <c r="A702" s="99" t="s">
        <v>330</v>
      </c>
      <c r="B702" s="99" t="s">
        <v>330</v>
      </c>
      <c r="C702" s="99" t="s">
        <v>330</v>
      </c>
      <c r="F702" s="100" t="s">
        <v>330</v>
      </c>
      <c r="G702" s="100" t="s">
        <v>330</v>
      </c>
    </row>
    <row r="703" spans="1:7" ht="18.600000000000001" customHeight="1" x14ac:dyDescent="0.25">
      <c r="A703" s="99" t="s">
        <v>330</v>
      </c>
      <c r="B703" s="99" t="s">
        <v>330</v>
      </c>
      <c r="C703" s="99" t="s">
        <v>330</v>
      </c>
      <c r="F703" s="100" t="s">
        <v>330</v>
      </c>
      <c r="G703" s="100" t="s">
        <v>330</v>
      </c>
    </row>
    <row r="704" spans="1:7" ht="18.600000000000001" customHeight="1" x14ac:dyDescent="0.25">
      <c r="A704" s="99" t="s">
        <v>330</v>
      </c>
      <c r="B704" s="99" t="s">
        <v>330</v>
      </c>
      <c r="C704" s="99" t="s">
        <v>330</v>
      </c>
      <c r="F704" s="100" t="s">
        <v>330</v>
      </c>
      <c r="G704" s="100" t="s">
        <v>330</v>
      </c>
    </row>
    <row r="705" spans="1:7" ht="18.600000000000001" customHeight="1" x14ac:dyDescent="0.25">
      <c r="A705" s="99" t="s">
        <v>330</v>
      </c>
      <c r="B705" s="99" t="s">
        <v>330</v>
      </c>
      <c r="C705" s="99" t="s">
        <v>330</v>
      </c>
      <c r="F705" s="100" t="s">
        <v>330</v>
      </c>
      <c r="G705" s="100" t="s">
        <v>330</v>
      </c>
    </row>
    <row r="706" spans="1:7" ht="18.600000000000001" customHeight="1" x14ac:dyDescent="0.25">
      <c r="A706" s="99" t="s">
        <v>330</v>
      </c>
      <c r="B706" s="99" t="s">
        <v>330</v>
      </c>
      <c r="C706" s="99" t="s">
        <v>330</v>
      </c>
      <c r="F706" s="100" t="s">
        <v>330</v>
      </c>
      <c r="G706" s="100" t="s">
        <v>330</v>
      </c>
    </row>
    <row r="707" spans="1:7" ht="18.600000000000001" customHeight="1" x14ac:dyDescent="0.25">
      <c r="A707" s="99" t="s">
        <v>330</v>
      </c>
      <c r="B707" s="99" t="s">
        <v>330</v>
      </c>
      <c r="C707" s="99" t="s">
        <v>330</v>
      </c>
      <c r="F707" s="100" t="s">
        <v>330</v>
      </c>
      <c r="G707" s="100" t="s">
        <v>330</v>
      </c>
    </row>
    <row r="708" spans="1:7" ht="18.600000000000001" customHeight="1" x14ac:dyDescent="0.25">
      <c r="A708" s="99" t="s">
        <v>330</v>
      </c>
      <c r="B708" s="99" t="s">
        <v>330</v>
      </c>
      <c r="C708" s="99" t="s">
        <v>330</v>
      </c>
      <c r="F708" s="100" t="s">
        <v>330</v>
      </c>
      <c r="G708" s="100" t="s">
        <v>330</v>
      </c>
    </row>
    <row r="709" spans="1:7" ht="18.600000000000001" customHeight="1" x14ac:dyDescent="0.25">
      <c r="A709" s="99" t="s">
        <v>330</v>
      </c>
      <c r="B709" s="99" t="s">
        <v>330</v>
      </c>
      <c r="C709" s="99" t="s">
        <v>330</v>
      </c>
      <c r="F709" s="100" t="s">
        <v>330</v>
      </c>
      <c r="G709" s="100" t="s">
        <v>330</v>
      </c>
    </row>
    <row r="710" spans="1:7" ht="18.600000000000001" customHeight="1" x14ac:dyDescent="0.25">
      <c r="A710" s="99" t="s">
        <v>330</v>
      </c>
      <c r="B710" s="99" t="s">
        <v>330</v>
      </c>
      <c r="C710" s="99" t="s">
        <v>330</v>
      </c>
      <c r="F710" s="100" t="s">
        <v>330</v>
      </c>
      <c r="G710" s="100" t="s">
        <v>330</v>
      </c>
    </row>
    <row r="711" spans="1:7" ht="18.600000000000001" customHeight="1" x14ac:dyDescent="0.25">
      <c r="A711" s="99" t="s">
        <v>330</v>
      </c>
      <c r="B711" s="99" t="s">
        <v>330</v>
      </c>
      <c r="C711" s="99" t="s">
        <v>330</v>
      </c>
      <c r="F711" s="100" t="s">
        <v>330</v>
      </c>
      <c r="G711" s="100" t="s">
        <v>330</v>
      </c>
    </row>
    <row r="712" spans="1:7" ht="18.600000000000001" customHeight="1" x14ac:dyDescent="0.25">
      <c r="A712" s="99" t="s">
        <v>330</v>
      </c>
      <c r="B712" s="99" t="s">
        <v>330</v>
      </c>
      <c r="C712" s="99" t="s">
        <v>330</v>
      </c>
      <c r="F712" s="100" t="s">
        <v>330</v>
      </c>
      <c r="G712" s="100" t="s">
        <v>330</v>
      </c>
    </row>
    <row r="713" spans="1:7" ht="18.600000000000001" customHeight="1" x14ac:dyDescent="0.25">
      <c r="A713" s="99" t="s">
        <v>330</v>
      </c>
      <c r="B713" s="99" t="s">
        <v>330</v>
      </c>
      <c r="C713" s="99" t="s">
        <v>330</v>
      </c>
      <c r="F713" s="100" t="s">
        <v>330</v>
      </c>
      <c r="G713" s="100" t="s">
        <v>330</v>
      </c>
    </row>
    <row r="714" spans="1:7" ht="18.600000000000001" customHeight="1" x14ac:dyDescent="0.25">
      <c r="A714" s="99" t="s">
        <v>330</v>
      </c>
      <c r="B714" s="99" t="s">
        <v>330</v>
      </c>
      <c r="C714" s="99" t="s">
        <v>330</v>
      </c>
      <c r="F714" s="100" t="s">
        <v>330</v>
      </c>
      <c r="G714" s="100" t="s">
        <v>330</v>
      </c>
    </row>
    <row r="715" spans="1:7" ht="18.600000000000001" customHeight="1" x14ac:dyDescent="0.25">
      <c r="A715" s="99" t="s">
        <v>330</v>
      </c>
      <c r="B715" s="99" t="s">
        <v>330</v>
      </c>
      <c r="C715" s="99" t="s">
        <v>330</v>
      </c>
      <c r="F715" s="100" t="s">
        <v>330</v>
      </c>
      <c r="G715" s="100" t="s">
        <v>330</v>
      </c>
    </row>
    <row r="716" spans="1:7" ht="18.600000000000001" customHeight="1" x14ac:dyDescent="0.25">
      <c r="A716" s="99" t="s">
        <v>330</v>
      </c>
      <c r="B716" s="99" t="s">
        <v>330</v>
      </c>
      <c r="C716" s="99" t="s">
        <v>330</v>
      </c>
      <c r="F716" s="100" t="s">
        <v>330</v>
      </c>
      <c r="G716" s="100" t="s">
        <v>330</v>
      </c>
    </row>
    <row r="717" spans="1:7" ht="18.600000000000001" customHeight="1" x14ac:dyDescent="0.25">
      <c r="A717" s="99" t="s">
        <v>330</v>
      </c>
      <c r="B717" s="99" t="s">
        <v>330</v>
      </c>
      <c r="C717" s="99" t="s">
        <v>330</v>
      </c>
      <c r="F717" s="100" t="s">
        <v>330</v>
      </c>
      <c r="G717" s="100" t="s">
        <v>330</v>
      </c>
    </row>
    <row r="718" spans="1:7" ht="18.600000000000001" customHeight="1" x14ac:dyDescent="0.25">
      <c r="A718" s="99" t="s">
        <v>330</v>
      </c>
      <c r="B718" s="99" t="s">
        <v>330</v>
      </c>
      <c r="C718" s="99" t="s">
        <v>330</v>
      </c>
      <c r="F718" s="100" t="s">
        <v>330</v>
      </c>
      <c r="G718" s="100" t="s">
        <v>330</v>
      </c>
    </row>
    <row r="719" spans="1:7" ht="18.600000000000001" customHeight="1" x14ac:dyDescent="0.25">
      <c r="A719" s="99" t="s">
        <v>330</v>
      </c>
      <c r="B719" s="99" t="s">
        <v>330</v>
      </c>
      <c r="C719" s="99" t="s">
        <v>330</v>
      </c>
      <c r="F719" s="100" t="s">
        <v>330</v>
      </c>
      <c r="G719" s="100" t="s">
        <v>330</v>
      </c>
    </row>
    <row r="720" spans="1:7" ht="18.600000000000001" customHeight="1" x14ac:dyDescent="0.25">
      <c r="A720" s="99" t="s">
        <v>330</v>
      </c>
      <c r="B720" s="99" t="s">
        <v>330</v>
      </c>
      <c r="C720" s="99" t="s">
        <v>330</v>
      </c>
      <c r="F720" s="100" t="s">
        <v>330</v>
      </c>
      <c r="G720" s="100" t="s">
        <v>330</v>
      </c>
    </row>
    <row r="721" spans="1:7" ht="18.600000000000001" customHeight="1" x14ac:dyDescent="0.25">
      <c r="A721" s="99" t="s">
        <v>330</v>
      </c>
      <c r="B721" s="99" t="s">
        <v>330</v>
      </c>
      <c r="C721" s="99" t="s">
        <v>330</v>
      </c>
      <c r="F721" s="100" t="s">
        <v>330</v>
      </c>
      <c r="G721" s="100" t="s">
        <v>330</v>
      </c>
    </row>
    <row r="722" spans="1:7" ht="18.600000000000001" customHeight="1" x14ac:dyDescent="0.25">
      <c r="A722" s="99" t="s">
        <v>330</v>
      </c>
      <c r="B722" s="99" t="s">
        <v>330</v>
      </c>
      <c r="C722" s="99" t="s">
        <v>330</v>
      </c>
      <c r="F722" s="100" t="s">
        <v>330</v>
      </c>
      <c r="G722" s="100" t="s">
        <v>330</v>
      </c>
    </row>
    <row r="723" spans="1:7" ht="18.600000000000001" customHeight="1" x14ac:dyDescent="0.25">
      <c r="A723" s="99" t="s">
        <v>330</v>
      </c>
      <c r="B723" s="99" t="s">
        <v>330</v>
      </c>
      <c r="C723" s="99" t="s">
        <v>330</v>
      </c>
      <c r="F723" s="100" t="s">
        <v>330</v>
      </c>
      <c r="G723" s="100" t="s">
        <v>330</v>
      </c>
    </row>
    <row r="724" spans="1:7" ht="18.600000000000001" customHeight="1" x14ac:dyDescent="0.25">
      <c r="A724" s="99" t="s">
        <v>330</v>
      </c>
      <c r="B724" s="99" t="s">
        <v>330</v>
      </c>
      <c r="C724" s="99" t="s">
        <v>330</v>
      </c>
      <c r="F724" s="100" t="s">
        <v>330</v>
      </c>
      <c r="G724" s="100" t="s">
        <v>330</v>
      </c>
    </row>
    <row r="725" spans="1:7" ht="18.600000000000001" customHeight="1" x14ac:dyDescent="0.25">
      <c r="A725" s="99" t="s">
        <v>330</v>
      </c>
      <c r="B725" s="99" t="s">
        <v>330</v>
      </c>
      <c r="C725" s="99" t="s">
        <v>330</v>
      </c>
      <c r="F725" s="100" t="s">
        <v>330</v>
      </c>
      <c r="G725" s="100" t="s">
        <v>330</v>
      </c>
    </row>
    <row r="726" spans="1:7" ht="18.600000000000001" customHeight="1" x14ac:dyDescent="0.25">
      <c r="A726" s="99" t="s">
        <v>330</v>
      </c>
      <c r="B726" s="99" t="s">
        <v>330</v>
      </c>
      <c r="C726" s="99" t="s">
        <v>330</v>
      </c>
      <c r="F726" s="100" t="s">
        <v>330</v>
      </c>
      <c r="G726" s="100" t="s">
        <v>330</v>
      </c>
    </row>
    <row r="727" spans="1:7" ht="18.600000000000001" customHeight="1" x14ac:dyDescent="0.25">
      <c r="A727" s="99" t="s">
        <v>330</v>
      </c>
      <c r="B727" s="99" t="s">
        <v>330</v>
      </c>
      <c r="C727" s="99" t="s">
        <v>330</v>
      </c>
      <c r="F727" s="100" t="s">
        <v>330</v>
      </c>
      <c r="G727" s="100" t="s">
        <v>330</v>
      </c>
    </row>
    <row r="728" spans="1:7" ht="18.600000000000001" customHeight="1" x14ac:dyDescent="0.25">
      <c r="A728" s="99" t="s">
        <v>330</v>
      </c>
      <c r="B728" s="99" t="s">
        <v>330</v>
      </c>
      <c r="C728" s="99" t="s">
        <v>330</v>
      </c>
      <c r="F728" s="100" t="s">
        <v>330</v>
      </c>
      <c r="G728" s="100" t="s">
        <v>330</v>
      </c>
    </row>
    <row r="729" spans="1:7" ht="18.600000000000001" customHeight="1" x14ac:dyDescent="0.25">
      <c r="A729" s="99" t="s">
        <v>330</v>
      </c>
      <c r="B729" s="99" t="s">
        <v>330</v>
      </c>
      <c r="C729" s="99" t="s">
        <v>330</v>
      </c>
      <c r="F729" s="100" t="s">
        <v>330</v>
      </c>
      <c r="G729" s="100" t="s">
        <v>330</v>
      </c>
    </row>
    <row r="730" spans="1:7" ht="18.600000000000001" customHeight="1" x14ac:dyDescent="0.25">
      <c r="A730" s="99" t="s">
        <v>330</v>
      </c>
      <c r="B730" s="99" t="s">
        <v>330</v>
      </c>
      <c r="C730" s="99" t="s">
        <v>330</v>
      </c>
      <c r="F730" s="100" t="s">
        <v>330</v>
      </c>
      <c r="G730" s="100" t="s">
        <v>330</v>
      </c>
    </row>
    <row r="731" spans="1:7" ht="18.600000000000001" customHeight="1" x14ac:dyDescent="0.25">
      <c r="A731" s="99" t="s">
        <v>330</v>
      </c>
      <c r="B731" s="99" t="s">
        <v>330</v>
      </c>
      <c r="C731" s="99" t="s">
        <v>330</v>
      </c>
      <c r="F731" s="100" t="s">
        <v>330</v>
      </c>
      <c r="G731" s="100" t="s">
        <v>330</v>
      </c>
    </row>
    <row r="732" spans="1:7" ht="18.600000000000001" customHeight="1" x14ac:dyDescent="0.25">
      <c r="A732" s="99" t="s">
        <v>330</v>
      </c>
      <c r="B732" s="99" t="s">
        <v>330</v>
      </c>
      <c r="C732" s="99" t="s">
        <v>330</v>
      </c>
      <c r="F732" s="100" t="s">
        <v>330</v>
      </c>
      <c r="G732" s="100" t="s">
        <v>330</v>
      </c>
    </row>
    <row r="733" spans="1:7" ht="18.600000000000001" customHeight="1" x14ac:dyDescent="0.25">
      <c r="A733" s="99" t="s">
        <v>330</v>
      </c>
      <c r="B733" s="99" t="s">
        <v>330</v>
      </c>
      <c r="C733" s="99" t="s">
        <v>330</v>
      </c>
      <c r="F733" s="100" t="s">
        <v>330</v>
      </c>
      <c r="G733" s="100" t="s">
        <v>330</v>
      </c>
    </row>
    <row r="734" spans="1:7" ht="18.600000000000001" customHeight="1" x14ac:dyDescent="0.25">
      <c r="A734" s="99" t="s">
        <v>330</v>
      </c>
      <c r="B734" s="99" t="s">
        <v>330</v>
      </c>
      <c r="C734" s="99" t="s">
        <v>330</v>
      </c>
      <c r="F734" s="100" t="s">
        <v>330</v>
      </c>
      <c r="G734" s="100" t="s">
        <v>330</v>
      </c>
    </row>
    <row r="735" spans="1:7" ht="18.600000000000001" customHeight="1" x14ac:dyDescent="0.25">
      <c r="A735" s="99" t="s">
        <v>330</v>
      </c>
      <c r="B735" s="99" t="s">
        <v>330</v>
      </c>
      <c r="C735" s="99" t="s">
        <v>330</v>
      </c>
      <c r="F735" s="100" t="s">
        <v>330</v>
      </c>
      <c r="G735" s="100" t="s">
        <v>330</v>
      </c>
    </row>
    <row r="736" spans="1:7" ht="18.600000000000001" customHeight="1" x14ac:dyDescent="0.25">
      <c r="A736" s="99" t="s">
        <v>330</v>
      </c>
      <c r="B736" s="99" t="s">
        <v>330</v>
      </c>
      <c r="C736" s="99" t="s">
        <v>330</v>
      </c>
      <c r="F736" s="100" t="s">
        <v>330</v>
      </c>
      <c r="G736" s="100" t="s">
        <v>330</v>
      </c>
    </row>
    <row r="737" spans="1:7" ht="18.600000000000001" customHeight="1" x14ac:dyDescent="0.25">
      <c r="A737" s="99" t="s">
        <v>330</v>
      </c>
      <c r="B737" s="99" t="s">
        <v>330</v>
      </c>
      <c r="C737" s="99" t="s">
        <v>330</v>
      </c>
      <c r="F737" s="100" t="s">
        <v>330</v>
      </c>
      <c r="G737" s="100" t="s">
        <v>330</v>
      </c>
    </row>
    <row r="738" spans="1:7" ht="18.600000000000001" customHeight="1" x14ac:dyDescent="0.25">
      <c r="A738" s="99" t="s">
        <v>330</v>
      </c>
      <c r="B738" s="99" t="s">
        <v>330</v>
      </c>
      <c r="C738" s="99" t="s">
        <v>330</v>
      </c>
      <c r="F738" s="100" t="s">
        <v>330</v>
      </c>
      <c r="G738" s="100" t="s">
        <v>330</v>
      </c>
    </row>
    <row r="739" spans="1:7" ht="18.600000000000001" customHeight="1" x14ac:dyDescent="0.25">
      <c r="A739" s="99" t="s">
        <v>330</v>
      </c>
      <c r="B739" s="99" t="s">
        <v>330</v>
      </c>
      <c r="C739" s="99" t="s">
        <v>330</v>
      </c>
      <c r="F739" s="100" t="s">
        <v>330</v>
      </c>
      <c r="G739" s="100" t="s">
        <v>330</v>
      </c>
    </row>
    <row r="740" spans="1:7" ht="18.600000000000001" customHeight="1" x14ac:dyDescent="0.25">
      <c r="A740" s="99" t="s">
        <v>330</v>
      </c>
      <c r="B740" s="99" t="s">
        <v>330</v>
      </c>
      <c r="C740" s="99" t="s">
        <v>330</v>
      </c>
      <c r="F740" s="100" t="s">
        <v>330</v>
      </c>
      <c r="G740" s="100" t="s">
        <v>330</v>
      </c>
    </row>
    <row r="741" spans="1:7" ht="18.600000000000001" customHeight="1" x14ac:dyDescent="0.25">
      <c r="A741" s="99" t="s">
        <v>330</v>
      </c>
      <c r="B741" s="99" t="s">
        <v>330</v>
      </c>
      <c r="C741" s="99" t="s">
        <v>330</v>
      </c>
      <c r="F741" s="100" t="s">
        <v>330</v>
      </c>
      <c r="G741" s="100" t="s">
        <v>330</v>
      </c>
    </row>
    <row r="742" spans="1:7" ht="18.600000000000001" customHeight="1" x14ac:dyDescent="0.25">
      <c r="A742" s="99" t="s">
        <v>330</v>
      </c>
      <c r="B742" s="99" t="s">
        <v>330</v>
      </c>
      <c r="C742" s="99" t="s">
        <v>330</v>
      </c>
      <c r="F742" s="100" t="s">
        <v>330</v>
      </c>
      <c r="G742" s="100" t="s">
        <v>330</v>
      </c>
    </row>
    <row r="743" spans="1:7" ht="18.600000000000001" customHeight="1" x14ac:dyDescent="0.25">
      <c r="A743" s="99" t="s">
        <v>330</v>
      </c>
      <c r="B743" s="99" t="s">
        <v>330</v>
      </c>
      <c r="C743" s="99" t="s">
        <v>330</v>
      </c>
      <c r="F743" s="100" t="s">
        <v>330</v>
      </c>
      <c r="G743" s="100" t="s">
        <v>330</v>
      </c>
    </row>
    <row r="744" spans="1:7" ht="18.600000000000001" customHeight="1" x14ac:dyDescent="0.25">
      <c r="A744" s="99" t="s">
        <v>330</v>
      </c>
      <c r="B744" s="99" t="s">
        <v>330</v>
      </c>
      <c r="C744" s="99" t="s">
        <v>330</v>
      </c>
      <c r="F744" s="100" t="s">
        <v>330</v>
      </c>
      <c r="G744" s="100" t="s">
        <v>330</v>
      </c>
    </row>
    <row r="745" spans="1:7" ht="18.600000000000001" customHeight="1" x14ac:dyDescent="0.25">
      <c r="A745" s="99" t="s">
        <v>330</v>
      </c>
      <c r="B745" s="99" t="s">
        <v>330</v>
      </c>
      <c r="C745" s="99" t="s">
        <v>330</v>
      </c>
      <c r="F745" s="100" t="s">
        <v>330</v>
      </c>
      <c r="G745" s="100" t="s">
        <v>330</v>
      </c>
    </row>
    <row r="746" spans="1:7" ht="18.600000000000001" customHeight="1" x14ac:dyDescent="0.25">
      <c r="A746" s="99" t="s">
        <v>330</v>
      </c>
      <c r="B746" s="99" t="s">
        <v>330</v>
      </c>
      <c r="C746" s="99" t="s">
        <v>330</v>
      </c>
      <c r="F746" s="100" t="s">
        <v>330</v>
      </c>
      <c r="G746" s="100" t="s">
        <v>330</v>
      </c>
    </row>
    <row r="747" spans="1:7" ht="18.600000000000001" customHeight="1" x14ac:dyDescent="0.25">
      <c r="A747" s="99" t="s">
        <v>330</v>
      </c>
      <c r="B747" s="99" t="s">
        <v>330</v>
      </c>
      <c r="C747" s="99" t="s">
        <v>330</v>
      </c>
      <c r="F747" s="100" t="s">
        <v>330</v>
      </c>
      <c r="G747" s="100" t="s">
        <v>330</v>
      </c>
    </row>
    <row r="748" spans="1:7" ht="18.600000000000001" customHeight="1" x14ac:dyDescent="0.25">
      <c r="A748" s="99" t="s">
        <v>330</v>
      </c>
      <c r="B748" s="99" t="s">
        <v>330</v>
      </c>
      <c r="C748" s="99" t="s">
        <v>330</v>
      </c>
      <c r="F748" s="100" t="s">
        <v>330</v>
      </c>
      <c r="G748" s="100" t="s">
        <v>330</v>
      </c>
    </row>
    <row r="749" spans="1:7" ht="18.600000000000001" customHeight="1" x14ac:dyDescent="0.25">
      <c r="A749" s="99" t="s">
        <v>330</v>
      </c>
      <c r="B749" s="99" t="s">
        <v>330</v>
      </c>
      <c r="C749" s="99" t="s">
        <v>330</v>
      </c>
      <c r="F749" s="100" t="s">
        <v>330</v>
      </c>
      <c r="G749" s="100" t="s">
        <v>330</v>
      </c>
    </row>
    <row r="750" spans="1:7" ht="18.600000000000001" customHeight="1" x14ac:dyDescent="0.25">
      <c r="A750" s="99" t="s">
        <v>330</v>
      </c>
      <c r="B750" s="99" t="s">
        <v>330</v>
      </c>
      <c r="C750" s="99" t="s">
        <v>330</v>
      </c>
      <c r="F750" s="100" t="s">
        <v>330</v>
      </c>
      <c r="G750" s="100" t="s">
        <v>330</v>
      </c>
    </row>
    <row r="751" spans="1:7" ht="18.600000000000001" customHeight="1" x14ac:dyDescent="0.25">
      <c r="A751" s="99" t="s">
        <v>330</v>
      </c>
      <c r="B751" s="99" t="s">
        <v>330</v>
      </c>
      <c r="C751" s="99" t="s">
        <v>330</v>
      </c>
      <c r="F751" s="100" t="s">
        <v>330</v>
      </c>
      <c r="G751" s="100" t="s">
        <v>330</v>
      </c>
    </row>
    <row r="752" spans="1:7" ht="18.600000000000001" customHeight="1" x14ac:dyDescent="0.25">
      <c r="A752" s="99" t="s">
        <v>330</v>
      </c>
      <c r="B752" s="99" t="s">
        <v>330</v>
      </c>
      <c r="C752" s="99" t="s">
        <v>330</v>
      </c>
      <c r="F752" s="100" t="s">
        <v>330</v>
      </c>
      <c r="G752" s="100" t="s">
        <v>330</v>
      </c>
    </row>
    <row r="753" spans="1:7" ht="18.600000000000001" customHeight="1" x14ac:dyDescent="0.25">
      <c r="A753" s="99" t="s">
        <v>330</v>
      </c>
      <c r="B753" s="99" t="s">
        <v>330</v>
      </c>
      <c r="C753" s="99" t="s">
        <v>330</v>
      </c>
      <c r="F753" s="100" t="s">
        <v>330</v>
      </c>
      <c r="G753" s="100" t="s">
        <v>330</v>
      </c>
    </row>
    <row r="754" spans="1:7" ht="18.600000000000001" customHeight="1" x14ac:dyDescent="0.25">
      <c r="A754" s="99" t="s">
        <v>330</v>
      </c>
      <c r="B754" s="99" t="s">
        <v>330</v>
      </c>
      <c r="C754" s="99" t="s">
        <v>330</v>
      </c>
      <c r="F754" s="100" t="s">
        <v>330</v>
      </c>
      <c r="G754" s="100" t="s">
        <v>330</v>
      </c>
    </row>
    <row r="755" spans="1:7" ht="18.600000000000001" customHeight="1" x14ac:dyDescent="0.25">
      <c r="A755" s="99" t="s">
        <v>330</v>
      </c>
      <c r="B755" s="99" t="s">
        <v>330</v>
      </c>
      <c r="C755" s="99" t="s">
        <v>330</v>
      </c>
      <c r="F755" s="100" t="s">
        <v>330</v>
      </c>
      <c r="G755" s="100" t="s">
        <v>330</v>
      </c>
    </row>
    <row r="756" spans="1:7" ht="18.600000000000001" customHeight="1" x14ac:dyDescent="0.25">
      <c r="A756" s="99" t="s">
        <v>330</v>
      </c>
      <c r="B756" s="99" t="s">
        <v>330</v>
      </c>
      <c r="C756" s="99" t="s">
        <v>330</v>
      </c>
      <c r="F756" s="100" t="s">
        <v>330</v>
      </c>
      <c r="G756" s="100" t="s">
        <v>330</v>
      </c>
    </row>
    <row r="757" spans="1:7" ht="18.600000000000001" customHeight="1" x14ac:dyDescent="0.25">
      <c r="A757" s="99" t="s">
        <v>330</v>
      </c>
      <c r="B757" s="99" t="s">
        <v>330</v>
      </c>
      <c r="C757" s="99" t="s">
        <v>330</v>
      </c>
      <c r="F757" s="100" t="s">
        <v>330</v>
      </c>
      <c r="G757" s="100" t="s">
        <v>330</v>
      </c>
    </row>
    <row r="758" spans="1:7" ht="18.600000000000001" customHeight="1" x14ac:dyDescent="0.25">
      <c r="A758" s="99" t="s">
        <v>330</v>
      </c>
      <c r="B758" s="99" t="s">
        <v>330</v>
      </c>
      <c r="C758" s="99" t="s">
        <v>330</v>
      </c>
      <c r="F758" s="100" t="s">
        <v>330</v>
      </c>
      <c r="G758" s="100" t="s">
        <v>330</v>
      </c>
    </row>
    <row r="759" spans="1:7" ht="18.600000000000001" customHeight="1" x14ac:dyDescent="0.25">
      <c r="A759" s="99" t="s">
        <v>330</v>
      </c>
      <c r="B759" s="99" t="s">
        <v>330</v>
      </c>
      <c r="C759" s="99" t="s">
        <v>330</v>
      </c>
      <c r="F759" s="100" t="s">
        <v>330</v>
      </c>
      <c r="G759" s="100" t="s">
        <v>330</v>
      </c>
    </row>
    <row r="760" spans="1:7" ht="18.600000000000001" customHeight="1" x14ac:dyDescent="0.25">
      <c r="A760" s="99" t="s">
        <v>330</v>
      </c>
      <c r="B760" s="99" t="s">
        <v>330</v>
      </c>
      <c r="C760" s="99" t="s">
        <v>330</v>
      </c>
      <c r="F760" s="100" t="s">
        <v>330</v>
      </c>
      <c r="G760" s="100" t="s">
        <v>330</v>
      </c>
    </row>
    <row r="761" spans="1:7" ht="18.600000000000001" customHeight="1" x14ac:dyDescent="0.25">
      <c r="A761" s="99" t="s">
        <v>330</v>
      </c>
      <c r="B761" s="99" t="s">
        <v>330</v>
      </c>
      <c r="C761" s="99" t="s">
        <v>330</v>
      </c>
      <c r="F761" s="100" t="s">
        <v>330</v>
      </c>
      <c r="G761" s="100" t="s">
        <v>330</v>
      </c>
    </row>
    <row r="762" spans="1:7" ht="18.600000000000001" customHeight="1" x14ac:dyDescent="0.25">
      <c r="A762" s="99" t="s">
        <v>330</v>
      </c>
      <c r="B762" s="99" t="s">
        <v>330</v>
      </c>
      <c r="C762" s="99" t="s">
        <v>330</v>
      </c>
      <c r="F762" s="100" t="s">
        <v>330</v>
      </c>
      <c r="G762" s="100" t="s">
        <v>330</v>
      </c>
    </row>
    <row r="763" spans="1:7" ht="18.600000000000001" customHeight="1" x14ac:dyDescent="0.25">
      <c r="A763" s="99" t="s">
        <v>330</v>
      </c>
      <c r="B763" s="99" t="s">
        <v>330</v>
      </c>
      <c r="C763" s="99" t="s">
        <v>330</v>
      </c>
      <c r="F763" s="100" t="s">
        <v>330</v>
      </c>
      <c r="G763" s="100" t="s">
        <v>330</v>
      </c>
    </row>
    <row r="764" spans="1:7" ht="18.600000000000001" customHeight="1" x14ac:dyDescent="0.25">
      <c r="A764" s="99" t="s">
        <v>330</v>
      </c>
      <c r="B764" s="99" t="s">
        <v>330</v>
      </c>
      <c r="C764" s="99" t="s">
        <v>330</v>
      </c>
      <c r="F764" s="100" t="s">
        <v>330</v>
      </c>
      <c r="G764" s="100" t="s">
        <v>330</v>
      </c>
    </row>
    <row r="765" spans="1:7" ht="18.600000000000001" customHeight="1" x14ac:dyDescent="0.25">
      <c r="A765" s="99" t="s">
        <v>330</v>
      </c>
      <c r="B765" s="99" t="s">
        <v>330</v>
      </c>
      <c r="C765" s="99" t="s">
        <v>330</v>
      </c>
      <c r="F765" s="100" t="s">
        <v>330</v>
      </c>
      <c r="G765" s="100" t="s">
        <v>330</v>
      </c>
    </row>
    <row r="766" spans="1:7" ht="18.600000000000001" customHeight="1" x14ac:dyDescent="0.25">
      <c r="A766" s="99" t="s">
        <v>330</v>
      </c>
      <c r="B766" s="99" t="s">
        <v>330</v>
      </c>
      <c r="C766" s="99" t="s">
        <v>330</v>
      </c>
      <c r="F766" s="100" t="s">
        <v>330</v>
      </c>
      <c r="G766" s="100" t="s">
        <v>330</v>
      </c>
    </row>
    <row r="767" spans="1:7" ht="18.600000000000001" customHeight="1" x14ac:dyDescent="0.25">
      <c r="A767" s="99" t="s">
        <v>330</v>
      </c>
      <c r="B767" s="99" t="s">
        <v>330</v>
      </c>
      <c r="C767" s="99" t="s">
        <v>330</v>
      </c>
      <c r="F767" s="100" t="s">
        <v>330</v>
      </c>
      <c r="G767" s="100" t="s">
        <v>330</v>
      </c>
    </row>
    <row r="768" spans="1:7" ht="18.600000000000001" customHeight="1" x14ac:dyDescent="0.25">
      <c r="A768" s="99" t="s">
        <v>330</v>
      </c>
      <c r="B768" s="99" t="s">
        <v>330</v>
      </c>
      <c r="C768" s="99" t="s">
        <v>330</v>
      </c>
      <c r="F768" s="100" t="s">
        <v>330</v>
      </c>
      <c r="G768" s="100" t="s">
        <v>330</v>
      </c>
    </row>
    <row r="769" spans="1:7" ht="18.600000000000001" customHeight="1" x14ac:dyDescent="0.25">
      <c r="A769" s="99" t="s">
        <v>330</v>
      </c>
      <c r="B769" s="99" t="s">
        <v>330</v>
      </c>
      <c r="C769" s="99" t="s">
        <v>330</v>
      </c>
      <c r="F769" s="100" t="s">
        <v>330</v>
      </c>
      <c r="G769" s="100" t="s">
        <v>330</v>
      </c>
    </row>
    <row r="770" spans="1:7" ht="18.600000000000001" customHeight="1" x14ac:dyDescent="0.25">
      <c r="A770" s="99" t="s">
        <v>330</v>
      </c>
      <c r="B770" s="99" t="s">
        <v>330</v>
      </c>
      <c r="C770" s="99" t="s">
        <v>330</v>
      </c>
      <c r="F770" s="100" t="s">
        <v>330</v>
      </c>
      <c r="G770" s="100" t="s">
        <v>330</v>
      </c>
    </row>
    <row r="771" spans="1:7" ht="18.600000000000001" customHeight="1" x14ac:dyDescent="0.25">
      <c r="A771" s="99" t="s">
        <v>330</v>
      </c>
      <c r="B771" s="99" t="s">
        <v>330</v>
      </c>
      <c r="C771" s="99" t="s">
        <v>330</v>
      </c>
      <c r="F771" s="100" t="s">
        <v>330</v>
      </c>
      <c r="G771" s="100" t="s">
        <v>330</v>
      </c>
    </row>
    <row r="772" spans="1:7" ht="18.600000000000001" customHeight="1" x14ac:dyDescent="0.25">
      <c r="A772" s="99" t="s">
        <v>330</v>
      </c>
      <c r="B772" s="99" t="s">
        <v>330</v>
      </c>
      <c r="C772" s="99" t="s">
        <v>330</v>
      </c>
      <c r="F772" s="100" t="s">
        <v>330</v>
      </c>
      <c r="G772" s="100" t="s">
        <v>330</v>
      </c>
    </row>
    <row r="773" spans="1:7" ht="18.600000000000001" customHeight="1" x14ac:dyDescent="0.25">
      <c r="A773" s="99" t="s">
        <v>330</v>
      </c>
      <c r="B773" s="99" t="s">
        <v>330</v>
      </c>
      <c r="C773" s="99" t="s">
        <v>330</v>
      </c>
      <c r="F773" s="100" t="s">
        <v>330</v>
      </c>
      <c r="G773" s="100" t="s">
        <v>330</v>
      </c>
    </row>
    <row r="774" spans="1:7" ht="18.600000000000001" customHeight="1" x14ac:dyDescent="0.25">
      <c r="A774" s="99" t="s">
        <v>330</v>
      </c>
      <c r="B774" s="99" t="s">
        <v>330</v>
      </c>
      <c r="C774" s="99" t="s">
        <v>330</v>
      </c>
      <c r="F774" s="100" t="s">
        <v>330</v>
      </c>
      <c r="G774" s="100" t="s">
        <v>330</v>
      </c>
    </row>
    <row r="775" spans="1:7" ht="18.600000000000001" customHeight="1" x14ac:dyDescent="0.25">
      <c r="A775" s="99" t="s">
        <v>330</v>
      </c>
      <c r="B775" s="99" t="s">
        <v>330</v>
      </c>
      <c r="C775" s="99" t="s">
        <v>330</v>
      </c>
      <c r="F775" s="100" t="s">
        <v>330</v>
      </c>
      <c r="G775" s="100" t="s">
        <v>330</v>
      </c>
    </row>
    <row r="776" spans="1:7" ht="18.600000000000001" customHeight="1" x14ac:dyDescent="0.25">
      <c r="A776" s="99" t="s">
        <v>330</v>
      </c>
      <c r="B776" s="99" t="s">
        <v>330</v>
      </c>
      <c r="C776" s="99" t="s">
        <v>330</v>
      </c>
      <c r="F776" s="100" t="s">
        <v>330</v>
      </c>
      <c r="G776" s="100" t="s">
        <v>330</v>
      </c>
    </row>
    <row r="777" spans="1:7" ht="18.600000000000001" customHeight="1" x14ac:dyDescent="0.25">
      <c r="A777" s="99" t="s">
        <v>330</v>
      </c>
      <c r="B777" s="99" t="s">
        <v>330</v>
      </c>
      <c r="C777" s="99" t="s">
        <v>330</v>
      </c>
      <c r="F777" s="100" t="s">
        <v>330</v>
      </c>
      <c r="G777" s="100" t="s">
        <v>330</v>
      </c>
    </row>
    <row r="778" spans="1:7" ht="18.600000000000001" customHeight="1" x14ac:dyDescent="0.25">
      <c r="A778" s="99" t="s">
        <v>330</v>
      </c>
      <c r="B778" s="99" t="s">
        <v>330</v>
      </c>
      <c r="C778" s="99" t="s">
        <v>330</v>
      </c>
      <c r="F778" s="100" t="s">
        <v>330</v>
      </c>
      <c r="G778" s="100" t="s">
        <v>330</v>
      </c>
    </row>
    <row r="779" spans="1:7" ht="18.600000000000001" customHeight="1" x14ac:dyDescent="0.25">
      <c r="A779" s="99" t="s">
        <v>330</v>
      </c>
      <c r="B779" s="99" t="s">
        <v>330</v>
      </c>
      <c r="C779" s="99" t="s">
        <v>330</v>
      </c>
      <c r="F779" s="100" t="s">
        <v>330</v>
      </c>
      <c r="G779" s="100" t="s">
        <v>330</v>
      </c>
    </row>
    <row r="780" spans="1:7" ht="18.600000000000001" customHeight="1" x14ac:dyDescent="0.25">
      <c r="A780" s="99" t="s">
        <v>330</v>
      </c>
      <c r="B780" s="99" t="s">
        <v>330</v>
      </c>
      <c r="C780" s="99" t="s">
        <v>330</v>
      </c>
      <c r="F780" s="100" t="s">
        <v>330</v>
      </c>
      <c r="G780" s="100" t="s">
        <v>330</v>
      </c>
    </row>
    <row r="781" spans="1:7" ht="18.600000000000001" customHeight="1" x14ac:dyDescent="0.25">
      <c r="A781" s="99" t="s">
        <v>330</v>
      </c>
      <c r="B781" s="99" t="s">
        <v>330</v>
      </c>
      <c r="C781" s="99" t="s">
        <v>330</v>
      </c>
      <c r="F781" s="100" t="s">
        <v>330</v>
      </c>
      <c r="G781" s="100" t="s">
        <v>330</v>
      </c>
    </row>
    <row r="782" spans="1:7" ht="18.600000000000001" customHeight="1" x14ac:dyDescent="0.25">
      <c r="A782" s="99" t="s">
        <v>330</v>
      </c>
      <c r="B782" s="99" t="s">
        <v>330</v>
      </c>
      <c r="C782" s="99" t="s">
        <v>330</v>
      </c>
      <c r="F782" s="100" t="s">
        <v>330</v>
      </c>
      <c r="G782" s="100" t="s">
        <v>330</v>
      </c>
    </row>
    <row r="783" spans="1:7" ht="18.600000000000001" customHeight="1" x14ac:dyDescent="0.25">
      <c r="A783" s="99" t="s">
        <v>330</v>
      </c>
      <c r="B783" s="99" t="s">
        <v>330</v>
      </c>
      <c r="C783" s="99" t="s">
        <v>330</v>
      </c>
      <c r="F783" s="100" t="s">
        <v>330</v>
      </c>
      <c r="G783" s="100" t="s">
        <v>330</v>
      </c>
    </row>
    <row r="784" spans="1:7" ht="18.600000000000001" customHeight="1" x14ac:dyDescent="0.25">
      <c r="A784" s="99" t="s">
        <v>330</v>
      </c>
      <c r="B784" s="99" t="s">
        <v>330</v>
      </c>
      <c r="C784" s="99" t="s">
        <v>330</v>
      </c>
      <c r="F784" s="100" t="s">
        <v>330</v>
      </c>
      <c r="G784" s="100" t="s">
        <v>330</v>
      </c>
    </row>
    <row r="785" spans="1:7" ht="18.600000000000001" customHeight="1" x14ac:dyDescent="0.25">
      <c r="A785" s="99" t="s">
        <v>330</v>
      </c>
      <c r="B785" s="99" t="s">
        <v>330</v>
      </c>
      <c r="C785" s="99" t="s">
        <v>330</v>
      </c>
      <c r="F785" s="100" t="s">
        <v>330</v>
      </c>
      <c r="G785" s="100" t="s">
        <v>330</v>
      </c>
    </row>
    <row r="786" spans="1:7" ht="18.600000000000001" customHeight="1" x14ac:dyDescent="0.25">
      <c r="A786" s="99" t="s">
        <v>330</v>
      </c>
      <c r="B786" s="99" t="s">
        <v>330</v>
      </c>
      <c r="C786" s="99" t="s">
        <v>330</v>
      </c>
      <c r="F786" s="100" t="s">
        <v>330</v>
      </c>
      <c r="G786" s="100" t="s">
        <v>330</v>
      </c>
    </row>
    <row r="787" spans="1:7" ht="18.600000000000001" customHeight="1" x14ac:dyDescent="0.25">
      <c r="A787" s="99" t="s">
        <v>330</v>
      </c>
      <c r="B787" s="99" t="s">
        <v>330</v>
      </c>
      <c r="C787" s="99" t="s">
        <v>330</v>
      </c>
      <c r="F787" s="100" t="s">
        <v>330</v>
      </c>
      <c r="G787" s="100" t="s">
        <v>330</v>
      </c>
    </row>
    <row r="788" spans="1:7" ht="18.600000000000001" customHeight="1" x14ac:dyDescent="0.25">
      <c r="A788" s="99" t="s">
        <v>330</v>
      </c>
      <c r="B788" s="99" t="s">
        <v>330</v>
      </c>
      <c r="C788" s="99" t="s">
        <v>330</v>
      </c>
      <c r="F788" s="100" t="s">
        <v>330</v>
      </c>
      <c r="G788" s="100" t="s">
        <v>330</v>
      </c>
    </row>
    <row r="789" spans="1:7" ht="18.600000000000001" customHeight="1" x14ac:dyDescent="0.25">
      <c r="A789" s="99" t="s">
        <v>330</v>
      </c>
      <c r="B789" s="99" t="s">
        <v>330</v>
      </c>
      <c r="C789" s="99" t="s">
        <v>330</v>
      </c>
      <c r="F789" s="100" t="s">
        <v>330</v>
      </c>
      <c r="G789" s="100" t="s">
        <v>330</v>
      </c>
    </row>
    <row r="790" spans="1:7" ht="18.600000000000001" customHeight="1" x14ac:dyDescent="0.25">
      <c r="A790" s="99" t="s">
        <v>330</v>
      </c>
      <c r="B790" s="99" t="s">
        <v>330</v>
      </c>
      <c r="C790" s="99" t="s">
        <v>330</v>
      </c>
      <c r="F790" s="100" t="s">
        <v>330</v>
      </c>
      <c r="G790" s="100" t="s">
        <v>330</v>
      </c>
    </row>
    <row r="791" spans="1:7" ht="18.600000000000001" customHeight="1" x14ac:dyDescent="0.25">
      <c r="A791" s="99" t="s">
        <v>330</v>
      </c>
      <c r="B791" s="99" t="s">
        <v>330</v>
      </c>
      <c r="C791" s="99" t="s">
        <v>330</v>
      </c>
      <c r="F791" s="100" t="s">
        <v>330</v>
      </c>
      <c r="G791" s="100" t="s">
        <v>330</v>
      </c>
    </row>
    <row r="792" spans="1:7" ht="18.600000000000001" customHeight="1" x14ac:dyDescent="0.25">
      <c r="A792" s="99" t="s">
        <v>330</v>
      </c>
      <c r="B792" s="99" t="s">
        <v>330</v>
      </c>
      <c r="C792" s="99" t="s">
        <v>330</v>
      </c>
      <c r="F792" s="100" t="s">
        <v>330</v>
      </c>
      <c r="G792" s="100" t="s">
        <v>330</v>
      </c>
    </row>
    <row r="793" spans="1:7" ht="18.600000000000001" customHeight="1" x14ac:dyDescent="0.25">
      <c r="A793" s="99" t="s">
        <v>330</v>
      </c>
      <c r="B793" s="99" t="s">
        <v>330</v>
      </c>
      <c r="C793" s="99" t="s">
        <v>330</v>
      </c>
      <c r="F793" s="100" t="s">
        <v>330</v>
      </c>
      <c r="G793" s="100" t="s">
        <v>330</v>
      </c>
    </row>
    <row r="794" spans="1:7" ht="18.600000000000001" customHeight="1" x14ac:dyDescent="0.25">
      <c r="A794" s="99" t="s">
        <v>330</v>
      </c>
      <c r="B794" s="99" t="s">
        <v>330</v>
      </c>
      <c r="C794" s="99" t="s">
        <v>330</v>
      </c>
      <c r="F794" s="100" t="s">
        <v>330</v>
      </c>
      <c r="G794" s="100" t="s">
        <v>330</v>
      </c>
    </row>
    <row r="795" spans="1:7" ht="18.600000000000001" customHeight="1" x14ac:dyDescent="0.25">
      <c r="A795" s="99" t="s">
        <v>330</v>
      </c>
      <c r="B795" s="99" t="s">
        <v>330</v>
      </c>
      <c r="C795" s="99" t="s">
        <v>330</v>
      </c>
      <c r="F795" s="100" t="s">
        <v>330</v>
      </c>
      <c r="G795" s="100" t="s">
        <v>330</v>
      </c>
    </row>
    <row r="796" spans="1:7" ht="18.600000000000001" customHeight="1" x14ac:dyDescent="0.25">
      <c r="A796" s="99" t="s">
        <v>330</v>
      </c>
      <c r="B796" s="99" t="s">
        <v>330</v>
      </c>
      <c r="C796" s="99" t="s">
        <v>330</v>
      </c>
      <c r="F796" s="100" t="s">
        <v>330</v>
      </c>
      <c r="G796" s="100" t="s">
        <v>330</v>
      </c>
    </row>
    <row r="797" spans="1:7" ht="18.600000000000001" customHeight="1" x14ac:dyDescent="0.25">
      <c r="A797" s="99" t="s">
        <v>330</v>
      </c>
      <c r="B797" s="99" t="s">
        <v>330</v>
      </c>
      <c r="C797" s="99" t="s">
        <v>330</v>
      </c>
      <c r="F797" s="100" t="s">
        <v>330</v>
      </c>
      <c r="G797" s="100" t="s">
        <v>330</v>
      </c>
    </row>
    <row r="798" spans="1:7" ht="18.600000000000001" customHeight="1" x14ac:dyDescent="0.25">
      <c r="A798" s="99" t="s">
        <v>330</v>
      </c>
      <c r="B798" s="99" t="s">
        <v>330</v>
      </c>
      <c r="C798" s="99" t="s">
        <v>330</v>
      </c>
      <c r="F798" s="100" t="s">
        <v>330</v>
      </c>
      <c r="G798" s="100" t="s">
        <v>330</v>
      </c>
    </row>
    <row r="799" spans="1:7" ht="18.600000000000001" customHeight="1" x14ac:dyDescent="0.25">
      <c r="A799" s="99" t="s">
        <v>330</v>
      </c>
      <c r="B799" s="99" t="s">
        <v>330</v>
      </c>
      <c r="C799" s="99" t="s">
        <v>330</v>
      </c>
      <c r="F799" s="100" t="s">
        <v>330</v>
      </c>
      <c r="G799" s="100" t="s">
        <v>330</v>
      </c>
    </row>
    <row r="800" spans="1:7" ht="18.600000000000001" customHeight="1" x14ac:dyDescent="0.25">
      <c r="A800" s="99" t="s">
        <v>330</v>
      </c>
      <c r="B800" s="99" t="s">
        <v>330</v>
      </c>
      <c r="C800" s="99" t="s">
        <v>330</v>
      </c>
      <c r="F800" s="100" t="s">
        <v>330</v>
      </c>
      <c r="G800" s="100" t="s">
        <v>330</v>
      </c>
    </row>
    <row r="801" spans="1:7" ht="18.600000000000001" customHeight="1" x14ac:dyDescent="0.25">
      <c r="A801" s="99" t="s">
        <v>330</v>
      </c>
      <c r="B801" s="99" t="s">
        <v>330</v>
      </c>
      <c r="C801" s="99" t="s">
        <v>330</v>
      </c>
      <c r="F801" s="100" t="s">
        <v>330</v>
      </c>
      <c r="G801" s="100" t="s">
        <v>330</v>
      </c>
    </row>
    <row r="802" spans="1:7" ht="18.600000000000001" customHeight="1" x14ac:dyDescent="0.25">
      <c r="A802" s="99" t="s">
        <v>330</v>
      </c>
      <c r="B802" s="99" t="s">
        <v>330</v>
      </c>
      <c r="C802" s="99" t="s">
        <v>330</v>
      </c>
      <c r="F802" s="100" t="s">
        <v>330</v>
      </c>
      <c r="G802" s="100" t="s">
        <v>330</v>
      </c>
    </row>
    <row r="803" spans="1:7" ht="18.600000000000001" customHeight="1" x14ac:dyDescent="0.25">
      <c r="A803" s="99" t="s">
        <v>330</v>
      </c>
      <c r="B803" s="99" t="s">
        <v>330</v>
      </c>
      <c r="C803" s="99" t="s">
        <v>330</v>
      </c>
      <c r="F803" s="100" t="s">
        <v>330</v>
      </c>
      <c r="G803" s="100" t="s">
        <v>330</v>
      </c>
    </row>
    <row r="804" spans="1:7" ht="18.600000000000001" customHeight="1" x14ac:dyDescent="0.25">
      <c r="A804" s="99" t="s">
        <v>330</v>
      </c>
      <c r="B804" s="99" t="s">
        <v>330</v>
      </c>
      <c r="C804" s="99" t="s">
        <v>330</v>
      </c>
      <c r="F804" s="100" t="s">
        <v>330</v>
      </c>
      <c r="G804" s="100" t="s">
        <v>330</v>
      </c>
    </row>
    <row r="805" spans="1:7" ht="18.600000000000001" customHeight="1" x14ac:dyDescent="0.25">
      <c r="A805" s="99" t="s">
        <v>330</v>
      </c>
      <c r="B805" s="99" t="s">
        <v>330</v>
      </c>
      <c r="C805" s="99" t="s">
        <v>330</v>
      </c>
      <c r="F805" s="100" t="s">
        <v>330</v>
      </c>
      <c r="G805" s="100" t="s">
        <v>330</v>
      </c>
    </row>
    <row r="806" spans="1:7" ht="18.600000000000001" customHeight="1" x14ac:dyDescent="0.25">
      <c r="A806" s="99" t="s">
        <v>330</v>
      </c>
      <c r="B806" s="99" t="s">
        <v>330</v>
      </c>
      <c r="C806" s="99" t="s">
        <v>330</v>
      </c>
      <c r="F806" s="100" t="s">
        <v>330</v>
      </c>
      <c r="G806" s="100" t="s">
        <v>330</v>
      </c>
    </row>
    <row r="807" spans="1:7" ht="18.600000000000001" customHeight="1" x14ac:dyDescent="0.25">
      <c r="A807" s="99" t="s">
        <v>330</v>
      </c>
      <c r="B807" s="99" t="s">
        <v>330</v>
      </c>
      <c r="C807" s="99" t="s">
        <v>330</v>
      </c>
      <c r="F807" s="100" t="s">
        <v>330</v>
      </c>
      <c r="G807" s="100" t="s">
        <v>330</v>
      </c>
    </row>
    <row r="808" spans="1:7" ht="18.600000000000001" customHeight="1" x14ac:dyDescent="0.25">
      <c r="A808" s="99" t="s">
        <v>330</v>
      </c>
      <c r="B808" s="99" t="s">
        <v>330</v>
      </c>
      <c r="C808" s="99" t="s">
        <v>330</v>
      </c>
      <c r="F808" s="100" t="s">
        <v>330</v>
      </c>
      <c r="G808" s="100" t="s">
        <v>330</v>
      </c>
    </row>
    <row r="809" spans="1:7" ht="18.600000000000001" customHeight="1" x14ac:dyDescent="0.25">
      <c r="A809" s="99" t="s">
        <v>330</v>
      </c>
      <c r="B809" s="99" t="s">
        <v>330</v>
      </c>
      <c r="C809" s="99" t="s">
        <v>330</v>
      </c>
      <c r="F809" s="100" t="s">
        <v>330</v>
      </c>
      <c r="G809" s="100" t="s">
        <v>330</v>
      </c>
    </row>
    <row r="810" spans="1:7" ht="18.600000000000001" customHeight="1" x14ac:dyDescent="0.25">
      <c r="A810" s="99" t="s">
        <v>330</v>
      </c>
      <c r="B810" s="99" t="s">
        <v>330</v>
      </c>
      <c r="C810" s="99" t="s">
        <v>330</v>
      </c>
      <c r="F810" s="100" t="s">
        <v>330</v>
      </c>
      <c r="G810" s="100" t="s">
        <v>330</v>
      </c>
    </row>
    <row r="811" spans="1:7" ht="18.600000000000001" customHeight="1" x14ac:dyDescent="0.25">
      <c r="A811" s="99" t="s">
        <v>330</v>
      </c>
      <c r="B811" s="99" t="s">
        <v>330</v>
      </c>
      <c r="C811" s="99" t="s">
        <v>330</v>
      </c>
      <c r="F811" s="100" t="s">
        <v>330</v>
      </c>
      <c r="G811" s="100" t="s">
        <v>330</v>
      </c>
    </row>
    <row r="812" spans="1:7" ht="18.600000000000001" customHeight="1" x14ac:dyDescent="0.25">
      <c r="A812" s="99" t="s">
        <v>330</v>
      </c>
      <c r="B812" s="99" t="s">
        <v>330</v>
      </c>
      <c r="C812" s="99" t="s">
        <v>330</v>
      </c>
      <c r="F812" s="100" t="s">
        <v>330</v>
      </c>
      <c r="G812" s="100" t="s">
        <v>330</v>
      </c>
    </row>
    <row r="813" spans="1:7" ht="18.600000000000001" customHeight="1" x14ac:dyDescent="0.25">
      <c r="A813" s="99" t="s">
        <v>330</v>
      </c>
      <c r="B813" s="99" t="s">
        <v>330</v>
      </c>
      <c r="C813" s="99" t="s">
        <v>330</v>
      </c>
      <c r="F813" s="100" t="s">
        <v>330</v>
      </c>
      <c r="G813" s="100" t="s">
        <v>330</v>
      </c>
    </row>
    <row r="814" spans="1:7" ht="18.600000000000001" customHeight="1" x14ac:dyDescent="0.25">
      <c r="A814" s="99" t="s">
        <v>330</v>
      </c>
      <c r="B814" s="99" t="s">
        <v>330</v>
      </c>
      <c r="C814" s="99" t="s">
        <v>330</v>
      </c>
      <c r="F814" s="100" t="s">
        <v>330</v>
      </c>
      <c r="G814" s="100" t="s">
        <v>330</v>
      </c>
    </row>
    <row r="815" spans="1:7" ht="18.600000000000001" customHeight="1" x14ac:dyDescent="0.25">
      <c r="A815" s="99" t="s">
        <v>330</v>
      </c>
      <c r="B815" s="99" t="s">
        <v>330</v>
      </c>
      <c r="C815" s="99" t="s">
        <v>330</v>
      </c>
      <c r="F815" s="100" t="s">
        <v>330</v>
      </c>
      <c r="G815" s="100" t="s">
        <v>330</v>
      </c>
    </row>
    <row r="816" spans="1:7" ht="18.600000000000001" customHeight="1" x14ac:dyDescent="0.25">
      <c r="A816" s="99" t="s">
        <v>330</v>
      </c>
      <c r="B816" s="99" t="s">
        <v>330</v>
      </c>
      <c r="C816" s="99" t="s">
        <v>330</v>
      </c>
      <c r="F816" s="100" t="s">
        <v>330</v>
      </c>
      <c r="G816" s="100" t="s">
        <v>330</v>
      </c>
    </row>
    <row r="817" spans="1:7" ht="18.600000000000001" customHeight="1" x14ac:dyDescent="0.25">
      <c r="A817" s="99" t="s">
        <v>330</v>
      </c>
      <c r="B817" s="99" t="s">
        <v>330</v>
      </c>
      <c r="C817" s="99" t="s">
        <v>330</v>
      </c>
      <c r="F817" s="100" t="s">
        <v>330</v>
      </c>
      <c r="G817" s="100" t="s">
        <v>330</v>
      </c>
    </row>
    <row r="818" spans="1:7" ht="18.600000000000001" customHeight="1" x14ac:dyDescent="0.25">
      <c r="A818" s="99" t="s">
        <v>330</v>
      </c>
      <c r="B818" s="99" t="s">
        <v>330</v>
      </c>
      <c r="C818" s="99" t="s">
        <v>330</v>
      </c>
      <c r="F818" s="100" t="s">
        <v>330</v>
      </c>
      <c r="G818" s="100" t="s">
        <v>330</v>
      </c>
    </row>
    <row r="819" spans="1:7" ht="18.600000000000001" customHeight="1" x14ac:dyDescent="0.25">
      <c r="A819" s="99" t="s">
        <v>330</v>
      </c>
      <c r="B819" s="99" t="s">
        <v>330</v>
      </c>
      <c r="C819" s="99" t="s">
        <v>330</v>
      </c>
      <c r="F819" s="100" t="s">
        <v>330</v>
      </c>
      <c r="G819" s="100" t="s">
        <v>330</v>
      </c>
    </row>
    <row r="820" spans="1:7" ht="18.600000000000001" customHeight="1" x14ac:dyDescent="0.25">
      <c r="A820" s="99" t="s">
        <v>330</v>
      </c>
      <c r="B820" s="99" t="s">
        <v>330</v>
      </c>
      <c r="C820" s="99" t="s">
        <v>330</v>
      </c>
      <c r="F820" s="100" t="s">
        <v>330</v>
      </c>
      <c r="G820" s="100" t="s">
        <v>330</v>
      </c>
    </row>
    <row r="821" spans="1:7" ht="18.600000000000001" customHeight="1" x14ac:dyDescent="0.25">
      <c r="A821" s="99" t="s">
        <v>330</v>
      </c>
      <c r="B821" s="99" t="s">
        <v>330</v>
      </c>
      <c r="C821" s="99" t="s">
        <v>330</v>
      </c>
      <c r="F821" s="100" t="s">
        <v>330</v>
      </c>
      <c r="G821" s="100" t="s">
        <v>330</v>
      </c>
    </row>
    <row r="822" spans="1:7" ht="18.600000000000001" customHeight="1" x14ac:dyDescent="0.25">
      <c r="A822" s="99" t="s">
        <v>330</v>
      </c>
      <c r="B822" s="99" t="s">
        <v>330</v>
      </c>
      <c r="C822" s="99" t="s">
        <v>330</v>
      </c>
      <c r="F822" s="100" t="s">
        <v>330</v>
      </c>
      <c r="G822" s="100" t="s">
        <v>330</v>
      </c>
    </row>
    <row r="823" spans="1:7" ht="18.600000000000001" customHeight="1" x14ac:dyDescent="0.25">
      <c r="A823" s="99" t="s">
        <v>330</v>
      </c>
      <c r="B823" s="99" t="s">
        <v>330</v>
      </c>
      <c r="C823" s="99" t="s">
        <v>330</v>
      </c>
      <c r="F823" s="100" t="s">
        <v>330</v>
      </c>
      <c r="G823" s="100" t="s">
        <v>330</v>
      </c>
    </row>
    <row r="824" spans="1:7" ht="18.600000000000001" customHeight="1" x14ac:dyDescent="0.25">
      <c r="A824" s="99" t="s">
        <v>330</v>
      </c>
      <c r="B824" s="99" t="s">
        <v>330</v>
      </c>
      <c r="C824" s="99" t="s">
        <v>330</v>
      </c>
      <c r="F824" s="100" t="s">
        <v>330</v>
      </c>
      <c r="G824" s="100" t="s">
        <v>330</v>
      </c>
    </row>
    <row r="825" spans="1:7" ht="18.600000000000001" customHeight="1" x14ac:dyDescent="0.25">
      <c r="A825" s="99" t="s">
        <v>330</v>
      </c>
      <c r="B825" s="99" t="s">
        <v>330</v>
      </c>
      <c r="C825" s="99" t="s">
        <v>330</v>
      </c>
      <c r="F825" s="100" t="s">
        <v>330</v>
      </c>
      <c r="G825" s="100" t="s">
        <v>330</v>
      </c>
    </row>
    <row r="826" spans="1:7" ht="18.600000000000001" customHeight="1" x14ac:dyDescent="0.25">
      <c r="A826" s="99" t="s">
        <v>330</v>
      </c>
      <c r="B826" s="99" t="s">
        <v>330</v>
      </c>
      <c r="C826" s="99" t="s">
        <v>330</v>
      </c>
      <c r="F826" s="100" t="s">
        <v>330</v>
      </c>
      <c r="G826" s="100" t="s">
        <v>330</v>
      </c>
    </row>
    <row r="827" spans="1:7" ht="18.600000000000001" customHeight="1" x14ac:dyDescent="0.25">
      <c r="A827" s="99" t="s">
        <v>330</v>
      </c>
      <c r="B827" s="99" t="s">
        <v>330</v>
      </c>
      <c r="C827" s="99" t="s">
        <v>330</v>
      </c>
      <c r="F827" s="100" t="s">
        <v>330</v>
      </c>
      <c r="G827" s="100" t="s">
        <v>330</v>
      </c>
    </row>
    <row r="828" spans="1:7" ht="18.600000000000001" customHeight="1" x14ac:dyDescent="0.25">
      <c r="A828" s="99" t="s">
        <v>330</v>
      </c>
      <c r="B828" s="99" t="s">
        <v>330</v>
      </c>
      <c r="C828" s="99" t="s">
        <v>330</v>
      </c>
      <c r="F828" s="100" t="s">
        <v>330</v>
      </c>
      <c r="G828" s="100" t="s">
        <v>330</v>
      </c>
    </row>
    <row r="829" spans="1:7" ht="18.600000000000001" customHeight="1" x14ac:dyDescent="0.25">
      <c r="A829" s="99" t="s">
        <v>330</v>
      </c>
      <c r="B829" s="99" t="s">
        <v>330</v>
      </c>
      <c r="C829" s="99" t="s">
        <v>330</v>
      </c>
      <c r="F829" s="100" t="s">
        <v>330</v>
      </c>
      <c r="G829" s="100" t="s">
        <v>330</v>
      </c>
    </row>
    <row r="830" spans="1:7" ht="18.600000000000001" customHeight="1" x14ac:dyDescent="0.25">
      <c r="A830" s="99" t="s">
        <v>330</v>
      </c>
      <c r="B830" s="99" t="s">
        <v>330</v>
      </c>
      <c r="C830" s="99" t="s">
        <v>330</v>
      </c>
      <c r="F830" s="100" t="s">
        <v>330</v>
      </c>
      <c r="G830" s="100" t="s">
        <v>330</v>
      </c>
    </row>
    <row r="831" spans="1:7" ht="18.600000000000001" customHeight="1" x14ac:dyDescent="0.25">
      <c r="A831" s="99" t="s">
        <v>330</v>
      </c>
      <c r="B831" s="99" t="s">
        <v>330</v>
      </c>
      <c r="C831" s="99" t="s">
        <v>330</v>
      </c>
      <c r="F831" s="100" t="s">
        <v>330</v>
      </c>
      <c r="G831" s="100" t="s">
        <v>330</v>
      </c>
    </row>
    <row r="832" spans="1:7" ht="18.600000000000001" customHeight="1" x14ac:dyDescent="0.25">
      <c r="A832" s="99" t="s">
        <v>330</v>
      </c>
      <c r="B832" s="99" t="s">
        <v>330</v>
      </c>
      <c r="C832" s="99" t="s">
        <v>330</v>
      </c>
      <c r="F832" s="100" t="s">
        <v>330</v>
      </c>
      <c r="G832" s="100" t="s">
        <v>330</v>
      </c>
    </row>
    <row r="833" spans="1:7" ht="18.600000000000001" customHeight="1" x14ac:dyDescent="0.25">
      <c r="A833" s="99" t="s">
        <v>330</v>
      </c>
      <c r="B833" s="99" t="s">
        <v>330</v>
      </c>
      <c r="C833" s="99" t="s">
        <v>330</v>
      </c>
      <c r="F833" s="100" t="s">
        <v>330</v>
      </c>
      <c r="G833" s="100" t="s">
        <v>330</v>
      </c>
    </row>
    <row r="834" spans="1:7" ht="18.600000000000001" customHeight="1" x14ac:dyDescent="0.25">
      <c r="A834" s="99" t="s">
        <v>330</v>
      </c>
      <c r="B834" s="99" t="s">
        <v>330</v>
      </c>
      <c r="C834" s="99" t="s">
        <v>330</v>
      </c>
      <c r="F834" s="100" t="s">
        <v>330</v>
      </c>
      <c r="G834" s="100" t="s">
        <v>330</v>
      </c>
    </row>
    <row r="835" spans="1:7" ht="18.600000000000001" customHeight="1" x14ac:dyDescent="0.25">
      <c r="A835" s="99" t="s">
        <v>330</v>
      </c>
      <c r="B835" s="99" t="s">
        <v>330</v>
      </c>
      <c r="C835" s="99" t="s">
        <v>330</v>
      </c>
      <c r="F835" s="100" t="s">
        <v>330</v>
      </c>
      <c r="G835" s="100" t="s">
        <v>330</v>
      </c>
    </row>
    <row r="836" spans="1:7" ht="18.600000000000001" customHeight="1" x14ac:dyDescent="0.25">
      <c r="A836" s="99" t="s">
        <v>330</v>
      </c>
      <c r="B836" s="99" t="s">
        <v>330</v>
      </c>
      <c r="C836" s="99" t="s">
        <v>330</v>
      </c>
      <c r="F836" s="100" t="s">
        <v>330</v>
      </c>
      <c r="G836" s="100" t="s">
        <v>330</v>
      </c>
    </row>
    <row r="837" spans="1:7" ht="18.600000000000001" customHeight="1" x14ac:dyDescent="0.25">
      <c r="A837" s="99" t="s">
        <v>330</v>
      </c>
      <c r="B837" s="99" t="s">
        <v>330</v>
      </c>
      <c r="C837" s="99" t="s">
        <v>330</v>
      </c>
      <c r="F837" s="100" t="s">
        <v>330</v>
      </c>
      <c r="G837" s="100" t="s">
        <v>330</v>
      </c>
    </row>
    <row r="838" spans="1:7" ht="18.600000000000001" customHeight="1" x14ac:dyDescent="0.25">
      <c r="A838" s="99" t="s">
        <v>330</v>
      </c>
      <c r="B838" s="99" t="s">
        <v>330</v>
      </c>
      <c r="C838" s="99" t="s">
        <v>330</v>
      </c>
      <c r="F838" s="100" t="s">
        <v>330</v>
      </c>
      <c r="G838" s="100" t="s">
        <v>330</v>
      </c>
    </row>
    <row r="839" spans="1:7" ht="18.600000000000001" customHeight="1" x14ac:dyDescent="0.25">
      <c r="A839" s="99" t="s">
        <v>330</v>
      </c>
      <c r="B839" s="99" t="s">
        <v>330</v>
      </c>
      <c r="C839" s="99" t="s">
        <v>330</v>
      </c>
      <c r="F839" s="100" t="s">
        <v>330</v>
      </c>
      <c r="G839" s="100" t="s">
        <v>330</v>
      </c>
    </row>
    <row r="840" spans="1:7" ht="18.600000000000001" customHeight="1" x14ac:dyDescent="0.25">
      <c r="A840" s="99" t="s">
        <v>330</v>
      </c>
      <c r="B840" s="99" t="s">
        <v>330</v>
      </c>
      <c r="C840" s="99" t="s">
        <v>330</v>
      </c>
      <c r="F840" s="100" t="s">
        <v>330</v>
      </c>
      <c r="G840" s="100" t="s">
        <v>330</v>
      </c>
    </row>
    <row r="841" spans="1:7" ht="18.600000000000001" customHeight="1" x14ac:dyDescent="0.25">
      <c r="A841" s="99" t="s">
        <v>330</v>
      </c>
      <c r="B841" s="99" t="s">
        <v>330</v>
      </c>
      <c r="C841" s="99" t="s">
        <v>330</v>
      </c>
      <c r="F841" s="100" t="s">
        <v>330</v>
      </c>
      <c r="G841" s="100" t="s">
        <v>330</v>
      </c>
    </row>
    <row r="842" spans="1:7" ht="18.600000000000001" customHeight="1" x14ac:dyDescent="0.25">
      <c r="A842" s="99" t="s">
        <v>330</v>
      </c>
      <c r="B842" s="99" t="s">
        <v>330</v>
      </c>
      <c r="C842" s="99" t="s">
        <v>330</v>
      </c>
      <c r="F842" s="100" t="s">
        <v>330</v>
      </c>
      <c r="G842" s="100" t="s">
        <v>330</v>
      </c>
    </row>
    <row r="843" spans="1:7" ht="18.600000000000001" customHeight="1" x14ac:dyDescent="0.25">
      <c r="A843" s="99" t="s">
        <v>330</v>
      </c>
      <c r="B843" s="99" t="s">
        <v>330</v>
      </c>
      <c r="C843" s="99" t="s">
        <v>330</v>
      </c>
      <c r="F843" s="100" t="s">
        <v>330</v>
      </c>
      <c r="G843" s="100" t="s">
        <v>330</v>
      </c>
    </row>
    <row r="844" spans="1:7" ht="18.600000000000001" customHeight="1" x14ac:dyDescent="0.25">
      <c r="A844" s="99" t="s">
        <v>330</v>
      </c>
      <c r="B844" s="99" t="s">
        <v>330</v>
      </c>
      <c r="C844" s="99" t="s">
        <v>330</v>
      </c>
      <c r="F844" s="100" t="s">
        <v>330</v>
      </c>
      <c r="G844" s="100" t="s">
        <v>330</v>
      </c>
    </row>
    <row r="845" spans="1:7" ht="18.600000000000001" customHeight="1" x14ac:dyDescent="0.25">
      <c r="A845" s="99" t="s">
        <v>330</v>
      </c>
      <c r="B845" s="99" t="s">
        <v>330</v>
      </c>
      <c r="C845" s="99" t="s">
        <v>330</v>
      </c>
      <c r="F845" s="100" t="s">
        <v>330</v>
      </c>
      <c r="G845" s="100" t="s">
        <v>330</v>
      </c>
    </row>
    <row r="846" spans="1:7" ht="18.600000000000001" customHeight="1" x14ac:dyDescent="0.25">
      <c r="A846" s="99" t="s">
        <v>330</v>
      </c>
      <c r="B846" s="99" t="s">
        <v>330</v>
      </c>
      <c r="C846" s="99" t="s">
        <v>330</v>
      </c>
      <c r="F846" s="100" t="s">
        <v>330</v>
      </c>
      <c r="G846" s="100" t="s">
        <v>330</v>
      </c>
    </row>
    <row r="847" spans="1:7" ht="18.600000000000001" customHeight="1" x14ac:dyDescent="0.25">
      <c r="A847" s="99" t="s">
        <v>330</v>
      </c>
      <c r="B847" s="99" t="s">
        <v>330</v>
      </c>
      <c r="C847" s="99" t="s">
        <v>330</v>
      </c>
      <c r="F847" s="100" t="s">
        <v>330</v>
      </c>
      <c r="G847" s="100" t="s">
        <v>330</v>
      </c>
    </row>
    <row r="848" spans="1:7" ht="18.600000000000001" customHeight="1" x14ac:dyDescent="0.25">
      <c r="A848" s="99" t="s">
        <v>330</v>
      </c>
      <c r="B848" s="99" t="s">
        <v>330</v>
      </c>
      <c r="C848" s="99" t="s">
        <v>330</v>
      </c>
      <c r="F848" s="100" t="s">
        <v>330</v>
      </c>
      <c r="G848" s="100" t="s">
        <v>330</v>
      </c>
    </row>
    <row r="849" spans="1:7" ht="18.600000000000001" customHeight="1" x14ac:dyDescent="0.25">
      <c r="A849" s="99" t="s">
        <v>330</v>
      </c>
      <c r="B849" s="99" t="s">
        <v>330</v>
      </c>
      <c r="C849" s="99" t="s">
        <v>330</v>
      </c>
      <c r="F849" s="100" t="s">
        <v>330</v>
      </c>
      <c r="G849" s="100" t="s">
        <v>330</v>
      </c>
    </row>
    <row r="850" spans="1:7" ht="18.600000000000001" customHeight="1" x14ac:dyDescent="0.25">
      <c r="A850" s="99" t="s">
        <v>330</v>
      </c>
      <c r="B850" s="99" t="s">
        <v>330</v>
      </c>
      <c r="C850" s="99" t="s">
        <v>330</v>
      </c>
      <c r="F850" s="100" t="s">
        <v>330</v>
      </c>
      <c r="G850" s="100" t="s">
        <v>330</v>
      </c>
    </row>
    <row r="851" spans="1:7" ht="18.600000000000001" customHeight="1" x14ac:dyDescent="0.25">
      <c r="A851" s="99" t="s">
        <v>330</v>
      </c>
      <c r="B851" s="99" t="s">
        <v>330</v>
      </c>
      <c r="C851" s="99" t="s">
        <v>330</v>
      </c>
      <c r="F851" s="100" t="s">
        <v>330</v>
      </c>
      <c r="G851" s="100" t="s">
        <v>330</v>
      </c>
    </row>
    <row r="852" spans="1:7" ht="18.600000000000001" customHeight="1" x14ac:dyDescent="0.25">
      <c r="A852" s="99" t="s">
        <v>330</v>
      </c>
      <c r="B852" s="99" t="s">
        <v>330</v>
      </c>
      <c r="C852" s="99" t="s">
        <v>330</v>
      </c>
      <c r="F852" s="100" t="s">
        <v>330</v>
      </c>
      <c r="G852" s="100" t="s">
        <v>330</v>
      </c>
    </row>
    <row r="853" spans="1:7" ht="18.600000000000001" customHeight="1" x14ac:dyDescent="0.25">
      <c r="A853" s="99" t="s">
        <v>330</v>
      </c>
      <c r="B853" s="99" t="s">
        <v>330</v>
      </c>
      <c r="C853" s="99" t="s">
        <v>330</v>
      </c>
      <c r="F853" s="100" t="s">
        <v>330</v>
      </c>
      <c r="G853" s="100" t="s">
        <v>330</v>
      </c>
    </row>
    <row r="854" spans="1:7" ht="18.600000000000001" customHeight="1" x14ac:dyDescent="0.25">
      <c r="A854" s="99" t="s">
        <v>330</v>
      </c>
      <c r="B854" s="99" t="s">
        <v>330</v>
      </c>
      <c r="C854" s="99" t="s">
        <v>330</v>
      </c>
      <c r="F854" s="100" t="s">
        <v>330</v>
      </c>
      <c r="G854" s="100" t="s">
        <v>330</v>
      </c>
    </row>
    <row r="855" spans="1:7" ht="18.600000000000001" customHeight="1" x14ac:dyDescent="0.25">
      <c r="A855" s="99" t="s">
        <v>330</v>
      </c>
      <c r="B855" s="99" t="s">
        <v>330</v>
      </c>
      <c r="C855" s="99" t="s">
        <v>330</v>
      </c>
      <c r="F855" s="100" t="s">
        <v>330</v>
      </c>
      <c r="G855" s="100" t="s">
        <v>330</v>
      </c>
    </row>
    <row r="856" spans="1:7" ht="18.600000000000001" customHeight="1" x14ac:dyDescent="0.25">
      <c r="A856" s="99" t="s">
        <v>330</v>
      </c>
      <c r="B856" s="99" t="s">
        <v>330</v>
      </c>
      <c r="C856" s="99" t="s">
        <v>330</v>
      </c>
      <c r="F856" s="100" t="s">
        <v>330</v>
      </c>
      <c r="G856" s="100" t="s">
        <v>330</v>
      </c>
    </row>
    <row r="857" spans="1:7" ht="18.600000000000001" customHeight="1" x14ac:dyDescent="0.25">
      <c r="A857" s="99" t="s">
        <v>330</v>
      </c>
      <c r="B857" s="99" t="s">
        <v>330</v>
      </c>
      <c r="C857" s="99" t="s">
        <v>330</v>
      </c>
      <c r="F857" s="100" t="s">
        <v>330</v>
      </c>
      <c r="G857" s="100" t="s">
        <v>330</v>
      </c>
    </row>
    <row r="858" spans="1:7" ht="18.600000000000001" customHeight="1" x14ac:dyDescent="0.25">
      <c r="A858" s="99" t="s">
        <v>330</v>
      </c>
      <c r="B858" s="99" t="s">
        <v>330</v>
      </c>
      <c r="C858" s="99" t="s">
        <v>330</v>
      </c>
      <c r="F858" s="100" t="s">
        <v>330</v>
      </c>
      <c r="G858" s="100" t="s">
        <v>330</v>
      </c>
    </row>
    <row r="859" spans="1:7" ht="18.600000000000001" customHeight="1" x14ac:dyDescent="0.25">
      <c r="A859" s="99" t="s">
        <v>330</v>
      </c>
      <c r="B859" s="99" t="s">
        <v>330</v>
      </c>
      <c r="C859" s="99" t="s">
        <v>330</v>
      </c>
      <c r="F859" s="100" t="s">
        <v>330</v>
      </c>
      <c r="G859" s="100" t="s">
        <v>330</v>
      </c>
    </row>
    <row r="860" spans="1:7" ht="18.600000000000001" customHeight="1" x14ac:dyDescent="0.25">
      <c r="A860" s="99" t="s">
        <v>330</v>
      </c>
      <c r="B860" s="99" t="s">
        <v>330</v>
      </c>
      <c r="C860" s="99" t="s">
        <v>330</v>
      </c>
      <c r="F860" s="100" t="s">
        <v>330</v>
      </c>
      <c r="G860" s="100" t="s">
        <v>330</v>
      </c>
    </row>
    <row r="861" spans="1:7" ht="18.600000000000001" customHeight="1" x14ac:dyDescent="0.25">
      <c r="A861" s="99" t="s">
        <v>330</v>
      </c>
      <c r="B861" s="99" t="s">
        <v>330</v>
      </c>
      <c r="C861" s="99" t="s">
        <v>330</v>
      </c>
      <c r="F861" s="100" t="s">
        <v>330</v>
      </c>
      <c r="G861" s="100" t="s">
        <v>330</v>
      </c>
    </row>
    <row r="862" spans="1:7" ht="18.600000000000001" customHeight="1" x14ac:dyDescent="0.25">
      <c r="A862" s="99" t="s">
        <v>330</v>
      </c>
      <c r="B862" s="99" t="s">
        <v>330</v>
      </c>
      <c r="C862" s="99" t="s">
        <v>330</v>
      </c>
      <c r="F862" s="100" t="s">
        <v>330</v>
      </c>
      <c r="G862" s="100" t="s">
        <v>330</v>
      </c>
    </row>
    <row r="863" spans="1:7" ht="18.600000000000001" customHeight="1" x14ac:dyDescent="0.25">
      <c r="A863" s="99" t="s">
        <v>330</v>
      </c>
      <c r="B863" s="99" t="s">
        <v>330</v>
      </c>
      <c r="C863" s="99" t="s">
        <v>330</v>
      </c>
      <c r="F863" s="100" t="s">
        <v>330</v>
      </c>
      <c r="G863" s="100" t="s">
        <v>330</v>
      </c>
    </row>
    <row r="864" spans="1:7" ht="18.600000000000001" customHeight="1" x14ac:dyDescent="0.25">
      <c r="A864" s="99" t="s">
        <v>330</v>
      </c>
      <c r="B864" s="99" t="s">
        <v>330</v>
      </c>
      <c r="C864" s="99" t="s">
        <v>330</v>
      </c>
      <c r="F864" s="100" t="s">
        <v>330</v>
      </c>
      <c r="G864" s="100" t="s">
        <v>330</v>
      </c>
    </row>
    <row r="865" spans="1:7" ht="18.600000000000001" customHeight="1" x14ac:dyDescent="0.25">
      <c r="A865" s="99" t="s">
        <v>330</v>
      </c>
      <c r="B865" s="99" t="s">
        <v>330</v>
      </c>
      <c r="C865" s="99" t="s">
        <v>330</v>
      </c>
      <c r="F865" s="100" t="s">
        <v>330</v>
      </c>
      <c r="G865" s="100" t="s">
        <v>330</v>
      </c>
    </row>
    <row r="866" spans="1:7" ht="18.600000000000001" customHeight="1" x14ac:dyDescent="0.25">
      <c r="A866" s="99" t="s">
        <v>330</v>
      </c>
      <c r="B866" s="99" t="s">
        <v>330</v>
      </c>
      <c r="C866" s="99" t="s">
        <v>330</v>
      </c>
      <c r="F866" s="100" t="s">
        <v>330</v>
      </c>
      <c r="G866" s="100" t="s">
        <v>330</v>
      </c>
    </row>
    <row r="867" spans="1:7" ht="18.600000000000001" customHeight="1" x14ac:dyDescent="0.25">
      <c r="A867" s="99" t="s">
        <v>330</v>
      </c>
      <c r="B867" s="99" t="s">
        <v>330</v>
      </c>
      <c r="C867" s="99" t="s">
        <v>330</v>
      </c>
      <c r="F867" s="100" t="s">
        <v>330</v>
      </c>
      <c r="G867" s="100" t="s">
        <v>330</v>
      </c>
    </row>
    <row r="868" spans="1:7" ht="18.600000000000001" customHeight="1" x14ac:dyDescent="0.25">
      <c r="A868" s="99" t="s">
        <v>330</v>
      </c>
      <c r="B868" s="99" t="s">
        <v>330</v>
      </c>
      <c r="C868" s="99" t="s">
        <v>330</v>
      </c>
      <c r="F868" s="100" t="s">
        <v>330</v>
      </c>
      <c r="G868" s="100" t="s">
        <v>330</v>
      </c>
    </row>
    <row r="869" spans="1:7" ht="18.600000000000001" customHeight="1" x14ac:dyDescent="0.25">
      <c r="A869" s="99" t="s">
        <v>330</v>
      </c>
      <c r="B869" s="99" t="s">
        <v>330</v>
      </c>
      <c r="C869" s="99" t="s">
        <v>330</v>
      </c>
      <c r="F869" s="100" t="s">
        <v>330</v>
      </c>
      <c r="G869" s="100" t="s">
        <v>330</v>
      </c>
    </row>
    <row r="870" spans="1:7" ht="18.600000000000001" customHeight="1" x14ac:dyDescent="0.25">
      <c r="A870" s="99" t="s">
        <v>330</v>
      </c>
      <c r="B870" s="99" t="s">
        <v>330</v>
      </c>
      <c r="C870" s="99" t="s">
        <v>330</v>
      </c>
      <c r="F870" s="100" t="s">
        <v>330</v>
      </c>
      <c r="G870" s="100" t="s">
        <v>330</v>
      </c>
    </row>
    <row r="871" spans="1:7" ht="18.600000000000001" customHeight="1" x14ac:dyDescent="0.25">
      <c r="A871" s="99" t="s">
        <v>330</v>
      </c>
      <c r="B871" s="99" t="s">
        <v>330</v>
      </c>
      <c r="C871" s="99" t="s">
        <v>330</v>
      </c>
      <c r="F871" s="100" t="s">
        <v>330</v>
      </c>
      <c r="G871" s="100" t="s">
        <v>330</v>
      </c>
    </row>
    <row r="872" spans="1:7" ht="18.600000000000001" customHeight="1" x14ac:dyDescent="0.25">
      <c r="A872" s="99" t="s">
        <v>330</v>
      </c>
      <c r="B872" s="99" t="s">
        <v>330</v>
      </c>
      <c r="C872" s="99" t="s">
        <v>330</v>
      </c>
      <c r="F872" s="100" t="s">
        <v>330</v>
      </c>
      <c r="G872" s="100" t="s">
        <v>330</v>
      </c>
    </row>
    <row r="873" spans="1:7" ht="18.600000000000001" customHeight="1" x14ac:dyDescent="0.25">
      <c r="A873" s="99" t="s">
        <v>330</v>
      </c>
      <c r="B873" s="99" t="s">
        <v>330</v>
      </c>
      <c r="C873" s="99" t="s">
        <v>330</v>
      </c>
      <c r="F873" s="100" t="s">
        <v>330</v>
      </c>
      <c r="G873" s="100" t="s">
        <v>330</v>
      </c>
    </row>
    <row r="874" spans="1:7" ht="18.600000000000001" customHeight="1" x14ac:dyDescent="0.25">
      <c r="A874" s="99" t="s">
        <v>330</v>
      </c>
      <c r="B874" s="99" t="s">
        <v>330</v>
      </c>
      <c r="C874" s="99" t="s">
        <v>330</v>
      </c>
      <c r="F874" s="100" t="s">
        <v>330</v>
      </c>
      <c r="G874" s="100" t="s">
        <v>330</v>
      </c>
    </row>
    <row r="875" spans="1:7" ht="18.600000000000001" customHeight="1" x14ac:dyDescent="0.25">
      <c r="A875" s="99" t="s">
        <v>330</v>
      </c>
      <c r="B875" s="99" t="s">
        <v>330</v>
      </c>
      <c r="C875" s="99" t="s">
        <v>330</v>
      </c>
      <c r="F875" s="100" t="s">
        <v>330</v>
      </c>
      <c r="G875" s="100" t="s">
        <v>330</v>
      </c>
    </row>
    <row r="876" spans="1:7" ht="18.600000000000001" customHeight="1" x14ac:dyDescent="0.25">
      <c r="A876" s="99" t="s">
        <v>330</v>
      </c>
      <c r="B876" s="99" t="s">
        <v>330</v>
      </c>
      <c r="C876" s="99" t="s">
        <v>330</v>
      </c>
      <c r="F876" s="100" t="s">
        <v>330</v>
      </c>
      <c r="G876" s="100" t="s">
        <v>330</v>
      </c>
    </row>
    <row r="877" spans="1:7" ht="18.600000000000001" customHeight="1" x14ac:dyDescent="0.25">
      <c r="A877" s="99" t="s">
        <v>330</v>
      </c>
      <c r="B877" s="99" t="s">
        <v>330</v>
      </c>
      <c r="C877" s="99" t="s">
        <v>330</v>
      </c>
      <c r="F877" s="100" t="s">
        <v>330</v>
      </c>
      <c r="G877" s="100" t="s">
        <v>330</v>
      </c>
    </row>
    <row r="878" spans="1:7" ht="18.600000000000001" customHeight="1" x14ac:dyDescent="0.25">
      <c r="A878" s="99" t="s">
        <v>330</v>
      </c>
      <c r="B878" s="99" t="s">
        <v>330</v>
      </c>
      <c r="C878" s="99" t="s">
        <v>330</v>
      </c>
      <c r="F878" s="100" t="s">
        <v>330</v>
      </c>
      <c r="G878" s="100" t="s">
        <v>330</v>
      </c>
    </row>
    <row r="879" spans="1:7" ht="18.600000000000001" customHeight="1" x14ac:dyDescent="0.25">
      <c r="A879" s="99" t="s">
        <v>330</v>
      </c>
      <c r="B879" s="99" t="s">
        <v>330</v>
      </c>
      <c r="C879" s="99" t="s">
        <v>330</v>
      </c>
      <c r="F879" s="100" t="s">
        <v>330</v>
      </c>
      <c r="G879" s="100" t="s">
        <v>330</v>
      </c>
    </row>
    <row r="880" spans="1:7" ht="18.600000000000001" customHeight="1" x14ac:dyDescent="0.25">
      <c r="A880" s="99" t="s">
        <v>330</v>
      </c>
      <c r="B880" s="99" t="s">
        <v>330</v>
      </c>
      <c r="C880" s="99" t="s">
        <v>330</v>
      </c>
      <c r="F880" s="100" t="s">
        <v>330</v>
      </c>
      <c r="G880" s="100" t="s">
        <v>330</v>
      </c>
    </row>
    <row r="881" spans="1:7" ht="18.600000000000001" customHeight="1" x14ac:dyDescent="0.25">
      <c r="A881" s="99" t="s">
        <v>330</v>
      </c>
      <c r="B881" s="99" t="s">
        <v>330</v>
      </c>
      <c r="C881" s="99" t="s">
        <v>330</v>
      </c>
      <c r="F881" s="100" t="s">
        <v>330</v>
      </c>
      <c r="G881" s="100" t="s">
        <v>330</v>
      </c>
    </row>
    <row r="882" spans="1:7" ht="18.600000000000001" customHeight="1" x14ac:dyDescent="0.25">
      <c r="A882" s="99" t="s">
        <v>330</v>
      </c>
      <c r="B882" s="99" t="s">
        <v>330</v>
      </c>
      <c r="C882" s="99" t="s">
        <v>330</v>
      </c>
      <c r="F882" s="100" t="s">
        <v>330</v>
      </c>
      <c r="G882" s="100" t="s">
        <v>330</v>
      </c>
    </row>
    <row r="883" spans="1:7" ht="18.600000000000001" customHeight="1" x14ac:dyDescent="0.25">
      <c r="A883" s="99" t="s">
        <v>330</v>
      </c>
      <c r="B883" s="99" t="s">
        <v>330</v>
      </c>
      <c r="C883" s="99" t="s">
        <v>330</v>
      </c>
      <c r="F883" s="100" t="s">
        <v>330</v>
      </c>
      <c r="G883" s="100" t="s">
        <v>330</v>
      </c>
    </row>
    <row r="884" spans="1:7" ht="18.600000000000001" customHeight="1" x14ac:dyDescent="0.25">
      <c r="A884" s="99" t="s">
        <v>330</v>
      </c>
      <c r="B884" s="99" t="s">
        <v>330</v>
      </c>
      <c r="C884" s="99" t="s">
        <v>330</v>
      </c>
      <c r="F884" s="100" t="s">
        <v>330</v>
      </c>
      <c r="G884" s="100" t="s">
        <v>330</v>
      </c>
    </row>
    <row r="885" spans="1:7" ht="18.600000000000001" customHeight="1" x14ac:dyDescent="0.25">
      <c r="A885" s="99" t="s">
        <v>330</v>
      </c>
      <c r="B885" s="99" t="s">
        <v>330</v>
      </c>
      <c r="C885" s="99" t="s">
        <v>330</v>
      </c>
      <c r="F885" s="100" t="s">
        <v>330</v>
      </c>
      <c r="G885" s="100" t="s">
        <v>330</v>
      </c>
    </row>
    <row r="886" spans="1:7" ht="18.600000000000001" customHeight="1" x14ac:dyDescent="0.25">
      <c r="A886" s="99" t="s">
        <v>330</v>
      </c>
      <c r="B886" s="99" t="s">
        <v>330</v>
      </c>
      <c r="C886" s="99" t="s">
        <v>330</v>
      </c>
      <c r="F886" s="100" t="s">
        <v>330</v>
      </c>
      <c r="G886" s="100" t="s">
        <v>330</v>
      </c>
    </row>
    <row r="887" spans="1:7" ht="18.600000000000001" customHeight="1" x14ac:dyDescent="0.25">
      <c r="A887" s="99" t="s">
        <v>330</v>
      </c>
      <c r="B887" s="99" t="s">
        <v>330</v>
      </c>
      <c r="C887" s="99" t="s">
        <v>330</v>
      </c>
      <c r="F887" s="100" t="s">
        <v>330</v>
      </c>
      <c r="G887" s="100" t="s">
        <v>330</v>
      </c>
    </row>
    <row r="888" spans="1:7" ht="18.600000000000001" customHeight="1" x14ac:dyDescent="0.25">
      <c r="A888" s="99" t="s">
        <v>330</v>
      </c>
      <c r="B888" s="99" t="s">
        <v>330</v>
      </c>
      <c r="C888" s="99" t="s">
        <v>330</v>
      </c>
      <c r="F888" s="100" t="s">
        <v>330</v>
      </c>
      <c r="G888" s="100" t="s">
        <v>330</v>
      </c>
    </row>
    <row r="889" spans="1:7" ht="18.600000000000001" customHeight="1" x14ac:dyDescent="0.25">
      <c r="A889" s="99" t="s">
        <v>330</v>
      </c>
      <c r="B889" s="99" t="s">
        <v>330</v>
      </c>
      <c r="C889" s="99" t="s">
        <v>330</v>
      </c>
      <c r="F889" s="100" t="s">
        <v>330</v>
      </c>
      <c r="G889" s="100" t="s">
        <v>330</v>
      </c>
    </row>
    <row r="890" spans="1:7" ht="18.600000000000001" customHeight="1" x14ac:dyDescent="0.25">
      <c r="A890" s="99" t="s">
        <v>330</v>
      </c>
      <c r="B890" s="99" t="s">
        <v>330</v>
      </c>
      <c r="C890" s="99" t="s">
        <v>330</v>
      </c>
      <c r="F890" s="100" t="s">
        <v>330</v>
      </c>
      <c r="G890" s="100" t="s">
        <v>330</v>
      </c>
    </row>
    <row r="891" spans="1:7" ht="18.600000000000001" customHeight="1" x14ac:dyDescent="0.25">
      <c r="A891" s="99" t="s">
        <v>330</v>
      </c>
      <c r="B891" s="99" t="s">
        <v>330</v>
      </c>
      <c r="C891" s="99" t="s">
        <v>330</v>
      </c>
      <c r="F891" s="100" t="s">
        <v>330</v>
      </c>
      <c r="G891" s="100" t="s">
        <v>330</v>
      </c>
    </row>
    <row r="892" spans="1:7" ht="18.600000000000001" customHeight="1" x14ac:dyDescent="0.25">
      <c r="A892" s="99" t="s">
        <v>330</v>
      </c>
      <c r="B892" s="99" t="s">
        <v>330</v>
      </c>
      <c r="C892" s="99" t="s">
        <v>330</v>
      </c>
      <c r="F892" s="100" t="s">
        <v>330</v>
      </c>
      <c r="G892" s="100" t="s">
        <v>330</v>
      </c>
    </row>
    <row r="893" spans="1:7" ht="18.600000000000001" customHeight="1" x14ac:dyDescent="0.25">
      <c r="A893" s="99" t="s">
        <v>330</v>
      </c>
      <c r="B893" s="99" t="s">
        <v>330</v>
      </c>
      <c r="C893" s="99" t="s">
        <v>330</v>
      </c>
      <c r="F893" s="100" t="s">
        <v>330</v>
      </c>
      <c r="G893" s="100" t="s">
        <v>330</v>
      </c>
    </row>
    <row r="894" spans="1:7" ht="18.600000000000001" customHeight="1" x14ac:dyDescent="0.25">
      <c r="A894" s="99" t="s">
        <v>330</v>
      </c>
      <c r="B894" s="99" t="s">
        <v>330</v>
      </c>
      <c r="C894" s="99" t="s">
        <v>330</v>
      </c>
      <c r="F894" s="100" t="s">
        <v>330</v>
      </c>
      <c r="G894" s="100" t="s">
        <v>330</v>
      </c>
    </row>
    <row r="895" spans="1:7" ht="18.600000000000001" customHeight="1" x14ac:dyDescent="0.25">
      <c r="A895" s="99" t="s">
        <v>330</v>
      </c>
      <c r="B895" s="99" t="s">
        <v>330</v>
      </c>
      <c r="C895" s="99" t="s">
        <v>330</v>
      </c>
      <c r="F895" s="100" t="s">
        <v>330</v>
      </c>
      <c r="G895" s="100" t="s">
        <v>330</v>
      </c>
    </row>
    <row r="896" spans="1:7" ht="18.600000000000001" customHeight="1" x14ac:dyDescent="0.25">
      <c r="A896" s="99" t="s">
        <v>330</v>
      </c>
      <c r="B896" s="99" t="s">
        <v>330</v>
      </c>
      <c r="C896" s="99" t="s">
        <v>330</v>
      </c>
      <c r="F896" s="100" t="s">
        <v>330</v>
      </c>
      <c r="G896" s="100" t="s">
        <v>330</v>
      </c>
    </row>
    <row r="897" spans="1:7" ht="18.600000000000001" customHeight="1" x14ac:dyDescent="0.25">
      <c r="A897" s="99" t="s">
        <v>330</v>
      </c>
      <c r="B897" s="99" t="s">
        <v>330</v>
      </c>
      <c r="C897" s="99" t="s">
        <v>330</v>
      </c>
      <c r="F897" s="100" t="s">
        <v>330</v>
      </c>
      <c r="G897" s="100" t="s">
        <v>330</v>
      </c>
    </row>
    <row r="898" spans="1:7" ht="18.600000000000001" customHeight="1" x14ac:dyDescent="0.25">
      <c r="A898" s="99" t="s">
        <v>330</v>
      </c>
      <c r="B898" s="99" t="s">
        <v>330</v>
      </c>
      <c r="C898" s="99" t="s">
        <v>330</v>
      </c>
      <c r="F898" s="100" t="s">
        <v>330</v>
      </c>
      <c r="G898" s="100" t="s">
        <v>330</v>
      </c>
    </row>
    <row r="899" spans="1:7" ht="18.600000000000001" customHeight="1" x14ac:dyDescent="0.25">
      <c r="A899" s="99" t="s">
        <v>330</v>
      </c>
      <c r="B899" s="99" t="s">
        <v>330</v>
      </c>
      <c r="C899" s="99" t="s">
        <v>330</v>
      </c>
      <c r="F899" s="100" t="s">
        <v>330</v>
      </c>
      <c r="G899" s="100" t="s">
        <v>330</v>
      </c>
    </row>
    <row r="900" spans="1:7" ht="18.600000000000001" customHeight="1" x14ac:dyDescent="0.25">
      <c r="A900" s="99" t="s">
        <v>330</v>
      </c>
      <c r="B900" s="99" t="s">
        <v>330</v>
      </c>
      <c r="C900" s="99" t="s">
        <v>330</v>
      </c>
      <c r="F900" s="100" t="s">
        <v>330</v>
      </c>
      <c r="G900" s="100" t="s">
        <v>330</v>
      </c>
    </row>
    <row r="901" spans="1:7" ht="18.600000000000001" customHeight="1" x14ac:dyDescent="0.25">
      <c r="A901" s="99" t="s">
        <v>330</v>
      </c>
      <c r="B901" s="99" t="s">
        <v>330</v>
      </c>
      <c r="C901" s="99" t="s">
        <v>330</v>
      </c>
      <c r="F901" s="100" t="s">
        <v>330</v>
      </c>
      <c r="G901" s="100" t="s">
        <v>330</v>
      </c>
    </row>
    <row r="902" spans="1:7" ht="18.600000000000001" customHeight="1" x14ac:dyDescent="0.25">
      <c r="A902" s="99" t="s">
        <v>330</v>
      </c>
      <c r="B902" s="99" t="s">
        <v>330</v>
      </c>
      <c r="C902" s="99" t="s">
        <v>330</v>
      </c>
      <c r="F902" s="100" t="s">
        <v>330</v>
      </c>
      <c r="G902" s="100" t="s">
        <v>330</v>
      </c>
    </row>
    <row r="903" spans="1:7" ht="18.600000000000001" customHeight="1" x14ac:dyDescent="0.25">
      <c r="A903" s="99" t="s">
        <v>330</v>
      </c>
      <c r="B903" s="99" t="s">
        <v>330</v>
      </c>
      <c r="C903" s="99" t="s">
        <v>330</v>
      </c>
      <c r="F903" s="100" t="s">
        <v>330</v>
      </c>
      <c r="G903" s="100" t="s">
        <v>330</v>
      </c>
    </row>
    <row r="904" spans="1:7" ht="18.600000000000001" customHeight="1" x14ac:dyDescent="0.25">
      <c r="A904" s="99" t="s">
        <v>330</v>
      </c>
      <c r="B904" s="99" t="s">
        <v>330</v>
      </c>
      <c r="C904" s="99" t="s">
        <v>330</v>
      </c>
      <c r="F904" s="100" t="s">
        <v>330</v>
      </c>
      <c r="G904" s="100" t="s">
        <v>330</v>
      </c>
    </row>
    <row r="905" spans="1:7" ht="18.600000000000001" customHeight="1" x14ac:dyDescent="0.25">
      <c r="A905" s="99" t="s">
        <v>330</v>
      </c>
      <c r="B905" s="99" t="s">
        <v>330</v>
      </c>
      <c r="C905" s="99" t="s">
        <v>330</v>
      </c>
      <c r="F905" s="100" t="s">
        <v>330</v>
      </c>
      <c r="G905" s="100" t="s">
        <v>330</v>
      </c>
    </row>
    <row r="906" spans="1:7" ht="18.600000000000001" customHeight="1" x14ac:dyDescent="0.25">
      <c r="A906" s="99" t="s">
        <v>330</v>
      </c>
      <c r="B906" s="99" t="s">
        <v>330</v>
      </c>
      <c r="C906" s="99" t="s">
        <v>330</v>
      </c>
      <c r="F906" s="100" t="s">
        <v>330</v>
      </c>
      <c r="G906" s="100" t="s">
        <v>330</v>
      </c>
    </row>
    <row r="907" spans="1:7" ht="18.600000000000001" customHeight="1" x14ac:dyDescent="0.25">
      <c r="A907" s="99" t="s">
        <v>330</v>
      </c>
      <c r="B907" s="99" t="s">
        <v>330</v>
      </c>
      <c r="C907" s="99" t="s">
        <v>330</v>
      </c>
      <c r="F907" s="100" t="s">
        <v>330</v>
      </c>
      <c r="G907" s="100" t="s">
        <v>330</v>
      </c>
    </row>
    <row r="908" spans="1:7" ht="18.600000000000001" customHeight="1" x14ac:dyDescent="0.25">
      <c r="A908" s="99" t="s">
        <v>330</v>
      </c>
      <c r="B908" s="99" t="s">
        <v>330</v>
      </c>
      <c r="C908" s="99" t="s">
        <v>330</v>
      </c>
      <c r="F908" s="100" t="s">
        <v>330</v>
      </c>
      <c r="G908" s="100" t="s">
        <v>330</v>
      </c>
    </row>
    <row r="909" spans="1:7" ht="18.600000000000001" customHeight="1" x14ac:dyDescent="0.25">
      <c r="A909" s="99" t="s">
        <v>330</v>
      </c>
      <c r="B909" s="99" t="s">
        <v>330</v>
      </c>
      <c r="C909" s="99" t="s">
        <v>330</v>
      </c>
      <c r="F909" s="100" t="s">
        <v>330</v>
      </c>
      <c r="G909" s="100" t="s">
        <v>330</v>
      </c>
    </row>
    <row r="910" spans="1:7" ht="18.600000000000001" customHeight="1" x14ac:dyDescent="0.25">
      <c r="A910" s="99" t="s">
        <v>330</v>
      </c>
      <c r="B910" s="99" t="s">
        <v>330</v>
      </c>
      <c r="C910" s="99" t="s">
        <v>330</v>
      </c>
      <c r="F910" s="100" t="s">
        <v>330</v>
      </c>
      <c r="G910" s="100" t="s">
        <v>330</v>
      </c>
    </row>
    <row r="911" spans="1:7" ht="18.600000000000001" customHeight="1" x14ac:dyDescent="0.25">
      <c r="A911" s="99" t="s">
        <v>330</v>
      </c>
      <c r="B911" s="99" t="s">
        <v>330</v>
      </c>
      <c r="C911" s="99" t="s">
        <v>330</v>
      </c>
      <c r="F911" s="100" t="s">
        <v>330</v>
      </c>
      <c r="G911" s="100" t="s">
        <v>330</v>
      </c>
    </row>
    <row r="912" spans="1:7" ht="18.600000000000001" customHeight="1" x14ac:dyDescent="0.25">
      <c r="A912" s="99" t="s">
        <v>330</v>
      </c>
      <c r="B912" s="99" t="s">
        <v>330</v>
      </c>
      <c r="C912" s="99" t="s">
        <v>330</v>
      </c>
      <c r="F912" s="100" t="s">
        <v>330</v>
      </c>
      <c r="G912" s="100" t="s">
        <v>330</v>
      </c>
    </row>
    <row r="913" spans="1:7" ht="18.600000000000001" customHeight="1" x14ac:dyDescent="0.25">
      <c r="A913" s="99" t="s">
        <v>330</v>
      </c>
      <c r="B913" s="99" t="s">
        <v>330</v>
      </c>
      <c r="C913" s="99" t="s">
        <v>330</v>
      </c>
      <c r="F913" s="100" t="s">
        <v>330</v>
      </c>
      <c r="G913" s="100" t="s">
        <v>330</v>
      </c>
    </row>
    <row r="914" spans="1:7" ht="18.600000000000001" customHeight="1" x14ac:dyDescent="0.25">
      <c r="A914" s="99" t="s">
        <v>330</v>
      </c>
      <c r="B914" s="99" t="s">
        <v>330</v>
      </c>
      <c r="C914" s="99" t="s">
        <v>330</v>
      </c>
      <c r="F914" s="100" t="s">
        <v>330</v>
      </c>
      <c r="G914" s="100" t="s">
        <v>330</v>
      </c>
    </row>
    <row r="915" spans="1:7" ht="18.600000000000001" customHeight="1" x14ac:dyDescent="0.25">
      <c r="A915" s="99" t="s">
        <v>330</v>
      </c>
      <c r="B915" s="99" t="s">
        <v>330</v>
      </c>
      <c r="C915" s="99" t="s">
        <v>330</v>
      </c>
      <c r="F915" s="100" t="s">
        <v>330</v>
      </c>
      <c r="G915" s="100" t="s">
        <v>330</v>
      </c>
    </row>
    <row r="916" spans="1:7" ht="18.600000000000001" customHeight="1" x14ac:dyDescent="0.25">
      <c r="A916" s="99" t="s">
        <v>330</v>
      </c>
      <c r="B916" s="99" t="s">
        <v>330</v>
      </c>
      <c r="C916" s="99" t="s">
        <v>330</v>
      </c>
      <c r="F916" s="100" t="s">
        <v>330</v>
      </c>
      <c r="G916" s="100" t="s">
        <v>330</v>
      </c>
    </row>
    <row r="917" spans="1:7" ht="18.600000000000001" customHeight="1" x14ac:dyDescent="0.25">
      <c r="A917" s="99" t="s">
        <v>330</v>
      </c>
      <c r="B917" s="99" t="s">
        <v>330</v>
      </c>
      <c r="C917" s="99" t="s">
        <v>330</v>
      </c>
      <c r="F917" s="100" t="s">
        <v>330</v>
      </c>
      <c r="G917" s="100" t="s">
        <v>330</v>
      </c>
    </row>
    <row r="918" spans="1:7" ht="18.600000000000001" customHeight="1" x14ac:dyDescent="0.25">
      <c r="A918" s="99" t="s">
        <v>330</v>
      </c>
      <c r="B918" s="99" t="s">
        <v>330</v>
      </c>
      <c r="C918" s="99" t="s">
        <v>330</v>
      </c>
      <c r="F918" s="100" t="s">
        <v>330</v>
      </c>
      <c r="G918" s="100" t="s">
        <v>330</v>
      </c>
    </row>
    <row r="919" spans="1:7" ht="18.600000000000001" customHeight="1" x14ac:dyDescent="0.25">
      <c r="A919" s="99" t="s">
        <v>330</v>
      </c>
      <c r="B919" s="99" t="s">
        <v>330</v>
      </c>
      <c r="C919" s="99" t="s">
        <v>330</v>
      </c>
      <c r="F919" s="100" t="s">
        <v>330</v>
      </c>
      <c r="G919" s="100" t="s">
        <v>330</v>
      </c>
    </row>
    <row r="920" spans="1:7" ht="18.600000000000001" customHeight="1" x14ac:dyDescent="0.25">
      <c r="A920" s="99" t="s">
        <v>330</v>
      </c>
      <c r="B920" s="99" t="s">
        <v>330</v>
      </c>
      <c r="C920" s="99" t="s">
        <v>330</v>
      </c>
      <c r="F920" s="100" t="s">
        <v>330</v>
      </c>
      <c r="G920" s="100" t="s">
        <v>330</v>
      </c>
    </row>
    <row r="921" spans="1:7" ht="18.600000000000001" customHeight="1" x14ac:dyDescent="0.25">
      <c r="A921" s="99" t="s">
        <v>330</v>
      </c>
      <c r="B921" s="99" t="s">
        <v>330</v>
      </c>
      <c r="C921" s="99" t="s">
        <v>330</v>
      </c>
      <c r="F921" s="100" t="s">
        <v>330</v>
      </c>
      <c r="G921" s="100" t="s">
        <v>330</v>
      </c>
    </row>
    <row r="922" spans="1:7" ht="18.600000000000001" customHeight="1" x14ac:dyDescent="0.25">
      <c r="A922" s="99" t="s">
        <v>330</v>
      </c>
      <c r="B922" s="99" t="s">
        <v>330</v>
      </c>
      <c r="C922" s="99" t="s">
        <v>330</v>
      </c>
      <c r="F922" s="100" t="s">
        <v>330</v>
      </c>
      <c r="G922" s="100" t="s">
        <v>330</v>
      </c>
    </row>
    <row r="923" spans="1:7" ht="18.600000000000001" customHeight="1" x14ac:dyDescent="0.25">
      <c r="A923" s="99" t="s">
        <v>330</v>
      </c>
      <c r="B923" s="99" t="s">
        <v>330</v>
      </c>
      <c r="C923" s="99" t="s">
        <v>330</v>
      </c>
      <c r="F923" s="100" t="s">
        <v>330</v>
      </c>
      <c r="G923" s="100" t="s">
        <v>330</v>
      </c>
    </row>
    <row r="924" spans="1:7" ht="18.600000000000001" customHeight="1" x14ac:dyDescent="0.25">
      <c r="A924" s="99" t="s">
        <v>330</v>
      </c>
      <c r="B924" s="99" t="s">
        <v>330</v>
      </c>
      <c r="C924" s="99" t="s">
        <v>330</v>
      </c>
      <c r="F924" s="100" t="s">
        <v>330</v>
      </c>
      <c r="G924" s="100" t="s">
        <v>330</v>
      </c>
    </row>
    <row r="925" spans="1:7" ht="18.600000000000001" customHeight="1" x14ac:dyDescent="0.25">
      <c r="A925" s="99" t="s">
        <v>330</v>
      </c>
      <c r="B925" s="99" t="s">
        <v>330</v>
      </c>
      <c r="C925" s="99" t="s">
        <v>330</v>
      </c>
      <c r="F925" s="100" t="s">
        <v>330</v>
      </c>
      <c r="G925" s="100" t="s">
        <v>330</v>
      </c>
    </row>
    <row r="926" spans="1:7" ht="18.600000000000001" customHeight="1" x14ac:dyDescent="0.25">
      <c r="A926" s="99" t="s">
        <v>330</v>
      </c>
      <c r="B926" s="99" t="s">
        <v>330</v>
      </c>
      <c r="C926" s="99" t="s">
        <v>330</v>
      </c>
      <c r="F926" s="100" t="s">
        <v>330</v>
      </c>
      <c r="G926" s="100" t="s">
        <v>330</v>
      </c>
    </row>
    <row r="927" spans="1:7" ht="18.600000000000001" customHeight="1" x14ac:dyDescent="0.25">
      <c r="A927" s="99" t="s">
        <v>330</v>
      </c>
      <c r="B927" s="99" t="s">
        <v>330</v>
      </c>
      <c r="C927" s="99" t="s">
        <v>330</v>
      </c>
      <c r="F927" s="100" t="s">
        <v>330</v>
      </c>
      <c r="G927" s="100" t="s">
        <v>330</v>
      </c>
    </row>
    <row r="928" spans="1:7" ht="18.600000000000001" customHeight="1" x14ac:dyDescent="0.25">
      <c r="A928" s="99" t="s">
        <v>330</v>
      </c>
      <c r="B928" s="99" t="s">
        <v>330</v>
      </c>
      <c r="C928" s="99" t="s">
        <v>330</v>
      </c>
      <c r="F928" s="100" t="s">
        <v>330</v>
      </c>
      <c r="G928" s="100" t="s">
        <v>330</v>
      </c>
    </row>
    <row r="929" spans="1:7" ht="18.600000000000001" customHeight="1" x14ac:dyDescent="0.25">
      <c r="A929" s="99" t="s">
        <v>330</v>
      </c>
      <c r="B929" s="99" t="s">
        <v>330</v>
      </c>
      <c r="C929" s="99" t="s">
        <v>330</v>
      </c>
      <c r="F929" s="100" t="s">
        <v>330</v>
      </c>
      <c r="G929" s="100" t="s">
        <v>330</v>
      </c>
    </row>
    <row r="930" spans="1:7" ht="18.600000000000001" customHeight="1" x14ac:dyDescent="0.25">
      <c r="A930" s="99" t="s">
        <v>330</v>
      </c>
      <c r="B930" s="99" t="s">
        <v>330</v>
      </c>
      <c r="C930" s="99" t="s">
        <v>330</v>
      </c>
      <c r="F930" s="100" t="s">
        <v>330</v>
      </c>
      <c r="G930" s="100" t="s">
        <v>330</v>
      </c>
    </row>
    <row r="931" spans="1:7" ht="18.600000000000001" customHeight="1" x14ac:dyDescent="0.25">
      <c r="A931" s="99" t="s">
        <v>330</v>
      </c>
      <c r="B931" s="99" t="s">
        <v>330</v>
      </c>
      <c r="C931" s="99" t="s">
        <v>330</v>
      </c>
      <c r="F931" s="100" t="s">
        <v>330</v>
      </c>
      <c r="G931" s="100" t="s">
        <v>330</v>
      </c>
    </row>
    <row r="932" spans="1:7" ht="18.600000000000001" customHeight="1" x14ac:dyDescent="0.25">
      <c r="A932" s="99" t="s">
        <v>330</v>
      </c>
      <c r="B932" s="99" t="s">
        <v>330</v>
      </c>
      <c r="C932" s="99" t="s">
        <v>330</v>
      </c>
      <c r="F932" s="100" t="s">
        <v>330</v>
      </c>
      <c r="G932" s="100" t="s">
        <v>330</v>
      </c>
    </row>
    <row r="933" spans="1:7" ht="18.600000000000001" customHeight="1" x14ac:dyDescent="0.25">
      <c r="A933" s="99" t="s">
        <v>330</v>
      </c>
      <c r="B933" s="99" t="s">
        <v>330</v>
      </c>
      <c r="C933" s="99" t="s">
        <v>330</v>
      </c>
      <c r="F933" s="100" t="s">
        <v>330</v>
      </c>
      <c r="G933" s="100" t="s">
        <v>330</v>
      </c>
    </row>
    <row r="934" spans="1:7" ht="18.600000000000001" customHeight="1" x14ac:dyDescent="0.25">
      <c r="A934" s="99" t="s">
        <v>330</v>
      </c>
      <c r="B934" s="99" t="s">
        <v>330</v>
      </c>
      <c r="C934" s="99" t="s">
        <v>330</v>
      </c>
      <c r="F934" s="100" t="s">
        <v>330</v>
      </c>
      <c r="G934" s="100" t="s">
        <v>330</v>
      </c>
    </row>
    <row r="935" spans="1:7" ht="18.600000000000001" customHeight="1" x14ac:dyDescent="0.25">
      <c r="A935" s="99" t="s">
        <v>330</v>
      </c>
      <c r="B935" s="99" t="s">
        <v>330</v>
      </c>
      <c r="C935" s="99" t="s">
        <v>330</v>
      </c>
      <c r="F935" s="100" t="s">
        <v>330</v>
      </c>
      <c r="G935" s="100" t="s">
        <v>330</v>
      </c>
    </row>
    <row r="936" spans="1:7" ht="18.600000000000001" customHeight="1" x14ac:dyDescent="0.25">
      <c r="A936" s="99" t="s">
        <v>330</v>
      </c>
      <c r="B936" s="99" t="s">
        <v>330</v>
      </c>
      <c r="C936" s="99" t="s">
        <v>330</v>
      </c>
      <c r="F936" s="100" t="s">
        <v>330</v>
      </c>
      <c r="G936" s="100" t="s">
        <v>330</v>
      </c>
    </row>
    <row r="937" spans="1:7" ht="18.600000000000001" customHeight="1" x14ac:dyDescent="0.25">
      <c r="A937" s="99" t="s">
        <v>330</v>
      </c>
      <c r="B937" s="99" t="s">
        <v>330</v>
      </c>
      <c r="C937" s="99" t="s">
        <v>330</v>
      </c>
      <c r="F937" s="100" t="s">
        <v>330</v>
      </c>
      <c r="G937" s="100" t="s">
        <v>330</v>
      </c>
    </row>
    <row r="938" spans="1:7" ht="18.600000000000001" customHeight="1" x14ac:dyDescent="0.25">
      <c r="A938" s="99" t="s">
        <v>330</v>
      </c>
      <c r="B938" s="99" t="s">
        <v>330</v>
      </c>
      <c r="C938" s="99" t="s">
        <v>330</v>
      </c>
      <c r="F938" s="100" t="s">
        <v>330</v>
      </c>
      <c r="G938" s="100" t="s">
        <v>330</v>
      </c>
    </row>
    <row r="939" spans="1:7" ht="18.600000000000001" customHeight="1" x14ac:dyDescent="0.25">
      <c r="A939" s="99" t="s">
        <v>330</v>
      </c>
      <c r="B939" s="99" t="s">
        <v>330</v>
      </c>
      <c r="C939" s="99" t="s">
        <v>330</v>
      </c>
      <c r="F939" s="100" t="s">
        <v>330</v>
      </c>
      <c r="G939" s="100" t="s">
        <v>330</v>
      </c>
    </row>
    <row r="940" spans="1:7" ht="18.600000000000001" customHeight="1" x14ac:dyDescent="0.25">
      <c r="A940" s="99" t="s">
        <v>330</v>
      </c>
      <c r="B940" s="99" t="s">
        <v>330</v>
      </c>
      <c r="C940" s="99" t="s">
        <v>330</v>
      </c>
      <c r="F940" s="100" t="s">
        <v>330</v>
      </c>
      <c r="G940" s="100" t="s">
        <v>330</v>
      </c>
    </row>
    <row r="941" spans="1:7" ht="18.600000000000001" customHeight="1" x14ac:dyDescent="0.25">
      <c r="A941" s="99" t="s">
        <v>330</v>
      </c>
      <c r="B941" s="99" t="s">
        <v>330</v>
      </c>
      <c r="C941" s="99" t="s">
        <v>330</v>
      </c>
      <c r="F941" s="100" t="s">
        <v>330</v>
      </c>
      <c r="G941" s="100" t="s">
        <v>330</v>
      </c>
    </row>
    <row r="942" spans="1:7" ht="18.600000000000001" customHeight="1" x14ac:dyDescent="0.25">
      <c r="A942" s="99" t="s">
        <v>330</v>
      </c>
      <c r="B942" s="99" t="s">
        <v>330</v>
      </c>
      <c r="C942" s="99" t="s">
        <v>330</v>
      </c>
      <c r="F942" s="100" t="s">
        <v>330</v>
      </c>
      <c r="G942" s="100" t="s">
        <v>330</v>
      </c>
    </row>
    <row r="943" spans="1:7" ht="18.600000000000001" customHeight="1" x14ac:dyDescent="0.25">
      <c r="A943" s="99" t="s">
        <v>330</v>
      </c>
      <c r="B943" s="99" t="s">
        <v>330</v>
      </c>
      <c r="C943" s="99" t="s">
        <v>330</v>
      </c>
      <c r="F943" s="100" t="s">
        <v>330</v>
      </c>
      <c r="G943" s="100" t="s">
        <v>330</v>
      </c>
    </row>
    <row r="944" spans="1:7" ht="18.600000000000001" customHeight="1" x14ac:dyDescent="0.25">
      <c r="A944" s="99" t="s">
        <v>330</v>
      </c>
      <c r="B944" s="99" t="s">
        <v>330</v>
      </c>
      <c r="C944" s="99" t="s">
        <v>330</v>
      </c>
      <c r="F944" s="100" t="s">
        <v>330</v>
      </c>
      <c r="G944" s="100" t="s">
        <v>330</v>
      </c>
    </row>
    <row r="945" spans="1:7" ht="18.600000000000001" customHeight="1" x14ac:dyDescent="0.25">
      <c r="A945" s="99" t="s">
        <v>330</v>
      </c>
      <c r="B945" s="99" t="s">
        <v>330</v>
      </c>
      <c r="C945" s="99" t="s">
        <v>330</v>
      </c>
      <c r="F945" s="100" t="s">
        <v>330</v>
      </c>
      <c r="G945" s="100" t="s">
        <v>330</v>
      </c>
    </row>
    <row r="946" spans="1:7" ht="18.600000000000001" customHeight="1" x14ac:dyDescent="0.25">
      <c r="A946" s="99" t="s">
        <v>330</v>
      </c>
      <c r="B946" s="99" t="s">
        <v>330</v>
      </c>
      <c r="C946" s="99" t="s">
        <v>330</v>
      </c>
      <c r="F946" s="100" t="s">
        <v>330</v>
      </c>
      <c r="G946" s="100" t="s">
        <v>330</v>
      </c>
    </row>
    <row r="947" spans="1:7" ht="18.600000000000001" customHeight="1" x14ac:dyDescent="0.25">
      <c r="A947" s="99" t="s">
        <v>330</v>
      </c>
      <c r="B947" s="99" t="s">
        <v>330</v>
      </c>
      <c r="C947" s="99" t="s">
        <v>330</v>
      </c>
      <c r="F947" s="100" t="s">
        <v>330</v>
      </c>
      <c r="G947" s="100" t="s">
        <v>330</v>
      </c>
    </row>
    <row r="948" spans="1:7" ht="18.600000000000001" customHeight="1" x14ac:dyDescent="0.25">
      <c r="A948" s="99" t="s">
        <v>330</v>
      </c>
      <c r="B948" s="99" t="s">
        <v>330</v>
      </c>
      <c r="C948" s="99" t="s">
        <v>330</v>
      </c>
      <c r="F948" s="100" t="s">
        <v>330</v>
      </c>
      <c r="G948" s="100" t="s">
        <v>330</v>
      </c>
    </row>
    <row r="949" spans="1:7" ht="18.600000000000001" customHeight="1" x14ac:dyDescent="0.25">
      <c r="A949" s="99" t="s">
        <v>330</v>
      </c>
      <c r="B949" s="99" t="s">
        <v>330</v>
      </c>
      <c r="C949" s="99" t="s">
        <v>330</v>
      </c>
      <c r="F949" s="100" t="s">
        <v>330</v>
      </c>
      <c r="G949" s="100" t="s">
        <v>330</v>
      </c>
    </row>
    <row r="950" spans="1:7" ht="18.600000000000001" customHeight="1" x14ac:dyDescent="0.25">
      <c r="A950" s="99" t="s">
        <v>330</v>
      </c>
      <c r="B950" s="99" t="s">
        <v>330</v>
      </c>
      <c r="C950" s="99" t="s">
        <v>330</v>
      </c>
      <c r="F950" s="100" t="s">
        <v>330</v>
      </c>
      <c r="G950" s="100" t="s">
        <v>330</v>
      </c>
    </row>
    <row r="951" spans="1:7" ht="18.600000000000001" customHeight="1" x14ac:dyDescent="0.25">
      <c r="A951" s="99" t="s">
        <v>330</v>
      </c>
      <c r="B951" s="99" t="s">
        <v>330</v>
      </c>
      <c r="C951" s="99" t="s">
        <v>330</v>
      </c>
      <c r="F951" s="100" t="s">
        <v>330</v>
      </c>
      <c r="G951" s="100" t="s">
        <v>330</v>
      </c>
    </row>
    <row r="952" spans="1:7" ht="18.600000000000001" customHeight="1" x14ac:dyDescent="0.25">
      <c r="A952" s="99" t="s">
        <v>330</v>
      </c>
      <c r="B952" s="99" t="s">
        <v>330</v>
      </c>
      <c r="C952" s="99" t="s">
        <v>330</v>
      </c>
      <c r="F952" s="100" t="s">
        <v>330</v>
      </c>
      <c r="G952" s="100" t="s">
        <v>330</v>
      </c>
    </row>
    <row r="953" spans="1:7" ht="18.600000000000001" customHeight="1" x14ac:dyDescent="0.25">
      <c r="A953" s="99" t="s">
        <v>330</v>
      </c>
      <c r="B953" s="99" t="s">
        <v>330</v>
      </c>
      <c r="C953" s="99" t="s">
        <v>330</v>
      </c>
      <c r="F953" s="100" t="s">
        <v>330</v>
      </c>
      <c r="G953" s="100" t="s">
        <v>330</v>
      </c>
    </row>
    <row r="954" spans="1:7" ht="18.600000000000001" customHeight="1" x14ac:dyDescent="0.25">
      <c r="A954" s="99" t="s">
        <v>330</v>
      </c>
      <c r="B954" s="99" t="s">
        <v>330</v>
      </c>
      <c r="C954" s="99" t="s">
        <v>330</v>
      </c>
      <c r="F954" s="100" t="s">
        <v>330</v>
      </c>
      <c r="G954" s="100" t="s">
        <v>330</v>
      </c>
    </row>
    <row r="955" spans="1:7" ht="18.600000000000001" customHeight="1" x14ac:dyDescent="0.25">
      <c r="A955" s="99" t="s">
        <v>330</v>
      </c>
      <c r="B955" s="99" t="s">
        <v>330</v>
      </c>
      <c r="C955" s="99" t="s">
        <v>330</v>
      </c>
      <c r="F955" s="100" t="s">
        <v>330</v>
      </c>
      <c r="G955" s="100" t="s">
        <v>330</v>
      </c>
    </row>
    <row r="956" spans="1:7" ht="18.600000000000001" customHeight="1" x14ac:dyDescent="0.25">
      <c r="A956" s="99" t="s">
        <v>330</v>
      </c>
      <c r="B956" s="99" t="s">
        <v>330</v>
      </c>
      <c r="C956" s="99" t="s">
        <v>330</v>
      </c>
      <c r="F956" s="100" t="s">
        <v>330</v>
      </c>
      <c r="G956" s="100" t="s">
        <v>330</v>
      </c>
    </row>
    <row r="957" spans="1:7" ht="18.600000000000001" customHeight="1" x14ac:dyDescent="0.25">
      <c r="A957" s="99" t="s">
        <v>330</v>
      </c>
      <c r="B957" s="99" t="s">
        <v>330</v>
      </c>
      <c r="C957" s="99" t="s">
        <v>330</v>
      </c>
      <c r="F957" s="100" t="s">
        <v>330</v>
      </c>
      <c r="G957" s="100" t="s">
        <v>330</v>
      </c>
    </row>
    <row r="958" spans="1:7" ht="18.600000000000001" customHeight="1" x14ac:dyDescent="0.25">
      <c r="A958" s="99" t="s">
        <v>330</v>
      </c>
      <c r="B958" s="99" t="s">
        <v>330</v>
      </c>
      <c r="C958" s="99" t="s">
        <v>330</v>
      </c>
      <c r="F958" s="100" t="s">
        <v>330</v>
      </c>
      <c r="G958" s="100" t="s">
        <v>330</v>
      </c>
    </row>
    <row r="959" spans="1:7" ht="18.600000000000001" customHeight="1" x14ac:dyDescent="0.25">
      <c r="A959" s="99" t="s">
        <v>330</v>
      </c>
      <c r="B959" s="99" t="s">
        <v>330</v>
      </c>
      <c r="C959" s="99" t="s">
        <v>330</v>
      </c>
      <c r="F959" s="100" t="s">
        <v>330</v>
      </c>
      <c r="G959" s="100" t="s">
        <v>330</v>
      </c>
    </row>
    <row r="960" spans="1:7" ht="18.600000000000001" customHeight="1" x14ac:dyDescent="0.25">
      <c r="A960" s="99" t="s">
        <v>330</v>
      </c>
      <c r="B960" s="99" t="s">
        <v>330</v>
      </c>
      <c r="C960" s="99" t="s">
        <v>330</v>
      </c>
      <c r="F960" s="100" t="s">
        <v>330</v>
      </c>
      <c r="G960" s="100" t="s">
        <v>330</v>
      </c>
    </row>
    <row r="961" spans="1:7" ht="18.600000000000001" customHeight="1" x14ac:dyDescent="0.25">
      <c r="A961" s="99" t="s">
        <v>330</v>
      </c>
      <c r="B961" s="99" t="s">
        <v>330</v>
      </c>
      <c r="C961" s="99" t="s">
        <v>330</v>
      </c>
      <c r="F961" s="100" t="s">
        <v>330</v>
      </c>
      <c r="G961" s="100" t="s">
        <v>330</v>
      </c>
    </row>
    <row r="962" spans="1:7" ht="18.600000000000001" customHeight="1" x14ac:dyDescent="0.25">
      <c r="A962" s="99" t="s">
        <v>330</v>
      </c>
      <c r="B962" s="99" t="s">
        <v>330</v>
      </c>
      <c r="C962" s="99" t="s">
        <v>330</v>
      </c>
      <c r="F962" s="100" t="s">
        <v>330</v>
      </c>
      <c r="G962" s="100" t="s">
        <v>330</v>
      </c>
    </row>
    <row r="963" spans="1:7" ht="18.600000000000001" customHeight="1" x14ac:dyDescent="0.25">
      <c r="A963" s="99" t="s">
        <v>330</v>
      </c>
      <c r="B963" s="99" t="s">
        <v>330</v>
      </c>
      <c r="C963" s="99" t="s">
        <v>330</v>
      </c>
      <c r="F963" s="100" t="s">
        <v>330</v>
      </c>
      <c r="G963" s="100" t="s">
        <v>330</v>
      </c>
    </row>
    <row r="964" spans="1:7" ht="18.600000000000001" customHeight="1" x14ac:dyDescent="0.25">
      <c r="A964" s="99" t="s">
        <v>330</v>
      </c>
      <c r="B964" s="99" t="s">
        <v>330</v>
      </c>
      <c r="C964" s="99" t="s">
        <v>330</v>
      </c>
      <c r="F964" s="100" t="s">
        <v>330</v>
      </c>
      <c r="G964" s="100" t="s">
        <v>330</v>
      </c>
    </row>
    <row r="965" spans="1:7" ht="18.600000000000001" customHeight="1" x14ac:dyDescent="0.25">
      <c r="A965" s="99" t="s">
        <v>330</v>
      </c>
      <c r="B965" s="99" t="s">
        <v>330</v>
      </c>
      <c r="C965" s="99" t="s">
        <v>330</v>
      </c>
      <c r="F965" s="100" t="s">
        <v>330</v>
      </c>
      <c r="G965" s="100" t="s">
        <v>330</v>
      </c>
    </row>
    <row r="966" spans="1:7" ht="18.600000000000001" customHeight="1" x14ac:dyDescent="0.25">
      <c r="A966" s="99" t="s">
        <v>330</v>
      </c>
      <c r="B966" s="99" t="s">
        <v>330</v>
      </c>
      <c r="C966" s="99" t="s">
        <v>330</v>
      </c>
      <c r="F966" s="100" t="s">
        <v>330</v>
      </c>
      <c r="G966" s="100" t="s">
        <v>330</v>
      </c>
    </row>
    <row r="967" spans="1:7" ht="18.600000000000001" customHeight="1" x14ac:dyDescent="0.25">
      <c r="A967" s="99" t="s">
        <v>330</v>
      </c>
      <c r="B967" s="99" t="s">
        <v>330</v>
      </c>
      <c r="C967" s="99" t="s">
        <v>330</v>
      </c>
      <c r="F967" s="100" t="s">
        <v>330</v>
      </c>
      <c r="G967" s="100" t="s">
        <v>330</v>
      </c>
    </row>
    <row r="968" spans="1:7" ht="18.600000000000001" customHeight="1" x14ac:dyDescent="0.25">
      <c r="A968" s="99" t="s">
        <v>330</v>
      </c>
      <c r="B968" s="99" t="s">
        <v>330</v>
      </c>
      <c r="C968" s="99" t="s">
        <v>330</v>
      </c>
      <c r="F968" s="100" t="s">
        <v>330</v>
      </c>
      <c r="G968" s="100" t="s">
        <v>330</v>
      </c>
    </row>
    <row r="969" spans="1:7" ht="18.600000000000001" customHeight="1" x14ac:dyDescent="0.25">
      <c r="A969" s="99" t="s">
        <v>330</v>
      </c>
      <c r="B969" s="99" t="s">
        <v>330</v>
      </c>
      <c r="C969" s="99" t="s">
        <v>330</v>
      </c>
      <c r="F969" s="100" t="s">
        <v>330</v>
      </c>
      <c r="G969" s="100" t="s">
        <v>330</v>
      </c>
    </row>
    <row r="970" spans="1:7" ht="18.600000000000001" customHeight="1" x14ac:dyDescent="0.25">
      <c r="A970" s="99" t="s">
        <v>330</v>
      </c>
      <c r="B970" s="99" t="s">
        <v>330</v>
      </c>
      <c r="C970" s="99" t="s">
        <v>330</v>
      </c>
      <c r="F970" s="100" t="s">
        <v>330</v>
      </c>
      <c r="G970" s="100" t="s">
        <v>330</v>
      </c>
    </row>
    <row r="971" spans="1:7" ht="18.600000000000001" customHeight="1" x14ac:dyDescent="0.25">
      <c r="A971" s="99" t="s">
        <v>330</v>
      </c>
      <c r="B971" s="99" t="s">
        <v>330</v>
      </c>
      <c r="C971" s="99" t="s">
        <v>330</v>
      </c>
      <c r="F971" s="100" t="s">
        <v>330</v>
      </c>
      <c r="G971" s="100" t="s">
        <v>330</v>
      </c>
    </row>
    <row r="972" spans="1:7" ht="18.600000000000001" customHeight="1" x14ac:dyDescent="0.25">
      <c r="A972" s="99" t="s">
        <v>330</v>
      </c>
      <c r="B972" s="99" t="s">
        <v>330</v>
      </c>
      <c r="C972" s="99" t="s">
        <v>330</v>
      </c>
      <c r="F972" s="100" t="s">
        <v>330</v>
      </c>
      <c r="G972" s="100" t="s">
        <v>330</v>
      </c>
    </row>
    <row r="973" spans="1:7" ht="18.600000000000001" customHeight="1" x14ac:dyDescent="0.25">
      <c r="A973" s="99" t="s">
        <v>330</v>
      </c>
      <c r="B973" s="99" t="s">
        <v>330</v>
      </c>
      <c r="C973" s="99" t="s">
        <v>330</v>
      </c>
      <c r="F973" s="100" t="s">
        <v>330</v>
      </c>
      <c r="G973" s="100" t="s">
        <v>330</v>
      </c>
    </row>
    <row r="974" spans="1:7" ht="18.600000000000001" customHeight="1" x14ac:dyDescent="0.25">
      <c r="A974" s="99" t="s">
        <v>330</v>
      </c>
      <c r="B974" s="99" t="s">
        <v>330</v>
      </c>
      <c r="C974" s="99" t="s">
        <v>330</v>
      </c>
      <c r="F974" s="100" t="s">
        <v>330</v>
      </c>
      <c r="G974" s="100" t="s">
        <v>330</v>
      </c>
    </row>
    <row r="975" spans="1:7" ht="18.600000000000001" customHeight="1" x14ac:dyDescent="0.25">
      <c r="A975" s="99" t="s">
        <v>330</v>
      </c>
      <c r="B975" s="99" t="s">
        <v>330</v>
      </c>
      <c r="C975" s="99" t="s">
        <v>330</v>
      </c>
      <c r="F975" s="100" t="s">
        <v>330</v>
      </c>
      <c r="G975" s="100" t="s">
        <v>330</v>
      </c>
    </row>
    <row r="976" spans="1:7" ht="18.600000000000001" customHeight="1" x14ac:dyDescent="0.25">
      <c r="A976" s="99" t="s">
        <v>330</v>
      </c>
      <c r="B976" s="99" t="s">
        <v>330</v>
      </c>
      <c r="C976" s="99" t="s">
        <v>330</v>
      </c>
      <c r="F976" s="100" t="s">
        <v>330</v>
      </c>
      <c r="G976" s="100" t="s">
        <v>330</v>
      </c>
    </row>
    <row r="977" spans="1:7" ht="18.600000000000001" customHeight="1" x14ac:dyDescent="0.25">
      <c r="A977" s="99" t="s">
        <v>330</v>
      </c>
      <c r="B977" s="99" t="s">
        <v>330</v>
      </c>
      <c r="C977" s="99" t="s">
        <v>330</v>
      </c>
      <c r="F977" s="100" t="s">
        <v>330</v>
      </c>
      <c r="G977" s="100" t="s">
        <v>330</v>
      </c>
    </row>
    <row r="978" spans="1:7" ht="18.600000000000001" customHeight="1" x14ac:dyDescent="0.25">
      <c r="A978" s="99" t="s">
        <v>330</v>
      </c>
      <c r="B978" s="99" t="s">
        <v>330</v>
      </c>
      <c r="C978" s="99" t="s">
        <v>330</v>
      </c>
      <c r="F978" s="100" t="s">
        <v>330</v>
      </c>
      <c r="G978" s="100" t="s">
        <v>330</v>
      </c>
    </row>
    <row r="979" spans="1:7" ht="18.600000000000001" customHeight="1" x14ac:dyDescent="0.25">
      <c r="A979" s="99" t="s">
        <v>330</v>
      </c>
      <c r="B979" s="99" t="s">
        <v>330</v>
      </c>
      <c r="C979" s="99" t="s">
        <v>330</v>
      </c>
      <c r="F979" s="100" t="s">
        <v>330</v>
      </c>
      <c r="G979" s="100" t="s">
        <v>330</v>
      </c>
    </row>
    <row r="980" spans="1:7" ht="18.600000000000001" customHeight="1" x14ac:dyDescent="0.25">
      <c r="A980" s="99" t="s">
        <v>330</v>
      </c>
      <c r="B980" s="99" t="s">
        <v>330</v>
      </c>
      <c r="C980" s="99" t="s">
        <v>330</v>
      </c>
      <c r="F980" s="100" t="s">
        <v>330</v>
      </c>
      <c r="G980" s="100" t="s">
        <v>330</v>
      </c>
    </row>
    <row r="981" spans="1:7" ht="18.600000000000001" customHeight="1" x14ac:dyDescent="0.25">
      <c r="A981" s="99" t="s">
        <v>330</v>
      </c>
      <c r="B981" s="99" t="s">
        <v>330</v>
      </c>
      <c r="C981" s="99" t="s">
        <v>330</v>
      </c>
      <c r="F981" s="100" t="s">
        <v>330</v>
      </c>
      <c r="G981" s="100" t="s">
        <v>330</v>
      </c>
    </row>
    <row r="982" spans="1:7" ht="18.600000000000001" customHeight="1" x14ac:dyDescent="0.25">
      <c r="A982" s="99" t="s">
        <v>330</v>
      </c>
      <c r="B982" s="99" t="s">
        <v>330</v>
      </c>
      <c r="C982" s="99" t="s">
        <v>330</v>
      </c>
      <c r="F982" s="100" t="s">
        <v>330</v>
      </c>
      <c r="G982" s="100" t="s">
        <v>330</v>
      </c>
    </row>
    <row r="983" spans="1:7" ht="18.600000000000001" customHeight="1" x14ac:dyDescent="0.25">
      <c r="A983" s="99" t="s">
        <v>330</v>
      </c>
      <c r="B983" s="99" t="s">
        <v>330</v>
      </c>
      <c r="C983" s="99" t="s">
        <v>330</v>
      </c>
      <c r="F983" s="100" t="s">
        <v>330</v>
      </c>
      <c r="G983" s="100" t="s">
        <v>330</v>
      </c>
    </row>
    <row r="984" spans="1:7" ht="18.600000000000001" customHeight="1" x14ac:dyDescent="0.25">
      <c r="A984" s="99" t="s">
        <v>330</v>
      </c>
      <c r="B984" s="99" t="s">
        <v>330</v>
      </c>
      <c r="C984" s="99" t="s">
        <v>330</v>
      </c>
      <c r="F984" s="100" t="s">
        <v>330</v>
      </c>
      <c r="G984" s="100" t="s">
        <v>330</v>
      </c>
    </row>
    <row r="985" spans="1:7" ht="18.600000000000001" customHeight="1" x14ac:dyDescent="0.25">
      <c r="A985" s="99" t="s">
        <v>330</v>
      </c>
      <c r="B985" s="99" t="s">
        <v>330</v>
      </c>
      <c r="C985" s="99" t="s">
        <v>330</v>
      </c>
      <c r="F985" s="100" t="s">
        <v>330</v>
      </c>
      <c r="G985" s="100" t="s">
        <v>330</v>
      </c>
    </row>
    <row r="986" spans="1:7" ht="18.600000000000001" customHeight="1" x14ac:dyDescent="0.25">
      <c r="A986" s="99" t="s">
        <v>330</v>
      </c>
      <c r="B986" s="99" t="s">
        <v>330</v>
      </c>
      <c r="C986" s="99" t="s">
        <v>330</v>
      </c>
      <c r="F986" s="100" t="s">
        <v>330</v>
      </c>
      <c r="G986" s="100" t="s">
        <v>330</v>
      </c>
    </row>
    <row r="987" spans="1:7" ht="18.600000000000001" customHeight="1" x14ac:dyDescent="0.25">
      <c r="A987" s="99" t="s">
        <v>330</v>
      </c>
      <c r="B987" s="99" t="s">
        <v>330</v>
      </c>
      <c r="C987" s="99" t="s">
        <v>330</v>
      </c>
      <c r="F987" s="100" t="s">
        <v>330</v>
      </c>
      <c r="G987" s="100" t="s">
        <v>330</v>
      </c>
    </row>
    <row r="988" spans="1:7" ht="18.600000000000001" customHeight="1" x14ac:dyDescent="0.25">
      <c r="A988" s="99" t="s">
        <v>330</v>
      </c>
      <c r="B988" s="99" t="s">
        <v>330</v>
      </c>
      <c r="C988" s="99" t="s">
        <v>330</v>
      </c>
      <c r="F988" s="100" t="s">
        <v>330</v>
      </c>
      <c r="G988" s="100" t="s">
        <v>330</v>
      </c>
    </row>
    <row r="989" spans="1:7" ht="18.600000000000001" customHeight="1" x14ac:dyDescent="0.25">
      <c r="A989" s="99" t="s">
        <v>330</v>
      </c>
      <c r="B989" s="99" t="s">
        <v>330</v>
      </c>
      <c r="C989" s="99" t="s">
        <v>330</v>
      </c>
      <c r="F989" s="100" t="s">
        <v>330</v>
      </c>
      <c r="G989" s="100" t="s">
        <v>330</v>
      </c>
    </row>
    <row r="990" spans="1:7" ht="18.600000000000001" customHeight="1" x14ac:dyDescent="0.25">
      <c r="A990" s="99" t="s">
        <v>330</v>
      </c>
      <c r="B990" s="99" t="s">
        <v>330</v>
      </c>
      <c r="C990" s="99" t="s">
        <v>330</v>
      </c>
      <c r="F990" s="100" t="s">
        <v>330</v>
      </c>
      <c r="G990" s="100" t="s">
        <v>330</v>
      </c>
    </row>
    <row r="991" spans="1:7" ht="18.600000000000001" customHeight="1" x14ac:dyDescent="0.25">
      <c r="A991" s="99" t="s">
        <v>330</v>
      </c>
      <c r="B991" s="99" t="s">
        <v>330</v>
      </c>
      <c r="C991" s="99" t="s">
        <v>330</v>
      </c>
      <c r="F991" s="100" t="s">
        <v>330</v>
      </c>
      <c r="G991" s="100" t="s">
        <v>330</v>
      </c>
    </row>
    <row r="992" spans="1:7" ht="18.600000000000001" customHeight="1" x14ac:dyDescent="0.25">
      <c r="A992" s="99" t="s">
        <v>330</v>
      </c>
      <c r="B992" s="99" t="s">
        <v>330</v>
      </c>
      <c r="C992" s="99" t="s">
        <v>330</v>
      </c>
      <c r="F992" s="100" t="s">
        <v>330</v>
      </c>
      <c r="G992" s="100" t="s">
        <v>330</v>
      </c>
    </row>
    <row r="993" spans="1:7" ht="18.600000000000001" customHeight="1" x14ac:dyDescent="0.25">
      <c r="A993" s="99" t="s">
        <v>330</v>
      </c>
      <c r="B993" s="99" t="s">
        <v>330</v>
      </c>
      <c r="C993" s="99" t="s">
        <v>330</v>
      </c>
      <c r="F993" s="100" t="s">
        <v>330</v>
      </c>
      <c r="G993" s="100" t="s">
        <v>330</v>
      </c>
    </row>
    <row r="994" spans="1:7" ht="18.600000000000001" customHeight="1" x14ac:dyDescent="0.25">
      <c r="A994" s="99" t="s">
        <v>330</v>
      </c>
      <c r="B994" s="99" t="s">
        <v>330</v>
      </c>
      <c r="C994" s="99" t="s">
        <v>330</v>
      </c>
      <c r="F994" s="100" t="s">
        <v>330</v>
      </c>
      <c r="G994" s="100" t="s">
        <v>330</v>
      </c>
    </row>
    <row r="995" spans="1:7" ht="18.600000000000001" customHeight="1" x14ac:dyDescent="0.25">
      <c r="A995" s="99" t="s">
        <v>330</v>
      </c>
      <c r="B995" s="99" t="s">
        <v>330</v>
      </c>
      <c r="C995" s="99" t="s">
        <v>330</v>
      </c>
      <c r="F995" s="100" t="s">
        <v>330</v>
      </c>
      <c r="G995" s="100" t="s">
        <v>330</v>
      </c>
    </row>
    <row r="996" spans="1:7" ht="18.600000000000001" customHeight="1" x14ac:dyDescent="0.25">
      <c r="A996" s="99" t="s">
        <v>330</v>
      </c>
      <c r="B996" s="99" t="s">
        <v>330</v>
      </c>
      <c r="C996" s="99" t="s">
        <v>330</v>
      </c>
      <c r="F996" s="100" t="s">
        <v>330</v>
      </c>
      <c r="G996" s="100" t="s">
        <v>330</v>
      </c>
    </row>
    <row r="997" spans="1:7" ht="18.600000000000001" customHeight="1" x14ac:dyDescent="0.25">
      <c r="A997" s="99" t="s">
        <v>330</v>
      </c>
      <c r="B997" s="99" t="s">
        <v>330</v>
      </c>
      <c r="C997" s="99" t="s">
        <v>330</v>
      </c>
      <c r="F997" s="100" t="s">
        <v>330</v>
      </c>
      <c r="G997" s="100" t="s">
        <v>330</v>
      </c>
    </row>
    <row r="998" spans="1:7" ht="18.600000000000001" customHeight="1" x14ac:dyDescent="0.25">
      <c r="A998" s="99" t="s">
        <v>330</v>
      </c>
      <c r="B998" s="99" t="s">
        <v>330</v>
      </c>
      <c r="C998" s="99" t="s">
        <v>330</v>
      </c>
      <c r="F998" s="100" t="s">
        <v>330</v>
      </c>
      <c r="G998" s="100" t="s">
        <v>330</v>
      </c>
    </row>
    <row r="999" spans="1:7" ht="18.600000000000001" customHeight="1" x14ac:dyDescent="0.25">
      <c r="A999" s="99" t="s">
        <v>330</v>
      </c>
      <c r="B999" s="99" t="s">
        <v>330</v>
      </c>
      <c r="C999" s="99" t="s">
        <v>330</v>
      </c>
      <c r="F999" s="100" t="s">
        <v>330</v>
      </c>
      <c r="G999" s="100" t="s">
        <v>330</v>
      </c>
    </row>
    <row r="1000" spans="1:7" ht="18.600000000000001" customHeight="1" x14ac:dyDescent="0.25">
      <c r="A1000" s="99" t="s">
        <v>330</v>
      </c>
      <c r="B1000" s="99" t="s">
        <v>330</v>
      </c>
      <c r="C1000" s="99" t="s">
        <v>330</v>
      </c>
      <c r="F1000" s="100" t="s">
        <v>330</v>
      </c>
      <c r="G1000" s="100" t="s">
        <v>330</v>
      </c>
    </row>
    <row r="1001" spans="1:7" ht="18.600000000000001" customHeight="1" x14ac:dyDescent="0.25">
      <c r="A1001" s="99" t="s">
        <v>330</v>
      </c>
      <c r="B1001" s="99" t="s">
        <v>330</v>
      </c>
      <c r="C1001" s="99" t="s">
        <v>330</v>
      </c>
      <c r="F1001" s="100" t="s">
        <v>330</v>
      </c>
      <c r="G1001" s="100" t="s">
        <v>330</v>
      </c>
    </row>
    <row r="1002" spans="1:7" ht="18.600000000000001" customHeight="1" x14ac:dyDescent="0.25">
      <c r="A1002" s="99" t="s">
        <v>330</v>
      </c>
      <c r="B1002" s="99" t="s">
        <v>330</v>
      </c>
      <c r="C1002" s="99" t="s">
        <v>330</v>
      </c>
      <c r="F1002" s="100" t="s">
        <v>330</v>
      </c>
      <c r="G1002" s="100" t="s">
        <v>330</v>
      </c>
    </row>
    <row r="1003" spans="1:7" ht="18.600000000000001" customHeight="1" x14ac:dyDescent="0.25">
      <c r="A1003" s="99" t="s">
        <v>330</v>
      </c>
      <c r="B1003" s="99" t="s">
        <v>330</v>
      </c>
      <c r="C1003" s="99" t="s">
        <v>330</v>
      </c>
      <c r="F1003" s="100" t="s">
        <v>330</v>
      </c>
      <c r="G1003" s="100" t="s">
        <v>330</v>
      </c>
    </row>
    <row r="1004" spans="1:7" ht="18.600000000000001" customHeight="1" x14ac:dyDescent="0.25">
      <c r="A1004" s="99" t="s">
        <v>330</v>
      </c>
      <c r="B1004" s="99" t="s">
        <v>330</v>
      </c>
      <c r="C1004" s="99" t="s">
        <v>330</v>
      </c>
      <c r="F1004" s="100" t="s">
        <v>330</v>
      </c>
      <c r="G1004" s="100" t="s">
        <v>330</v>
      </c>
    </row>
    <row r="1005" spans="1:7" ht="18.600000000000001" customHeight="1" x14ac:dyDescent="0.25">
      <c r="A1005" s="99" t="s">
        <v>330</v>
      </c>
      <c r="B1005" s="99" t="s">
        <v>330</v>
      </c>
      <c r="C1005" s="99" t="s">
        <v>330</v>
      </c>
      <c r="F1005" s="100" t="s">
        <v>330</v>
      </c>
      <c r="G1005" s="100" t="s">
        <v>330</v>
      </c>
    </row>
    <row r="1006" spans="1:7" ht="18.600000000000001" customHeight="1" x14ac:dyDescent="0.25">
      <c r="A1006" s="99" t="s">
        <v>330</v>
      </c>
      <c r="B1006" s="99" t="s">
        <v>330</v>
      </c>
      <c r="C1006" s="99" t="s">
        <v>330</v>
      </c>
      <c r="F1006" s="100" t="s">
        <v>330</v>
      </c>
      <c r="G1006" s="100" t="s">
        <v>330</v>
      </c>
    </row>
    <row r="1007" spans="1:7" ht="18.600000000000001" customHeight="1" x14ac:dyDescent="0.25">
      <c r="A1007" s="99" t="s">
        <v>330</v>
      </c>
      <c r="B1007" s="99" t="s">
        <v>330</v>
      </c>
      <c r="C1007" s="99" t="s">
        <v>330</v>
      </c>
      <c r="F1007" s="100" t="s">
        <v>330</v>
      </c>
      <c r="G1007" s="100" t="s">
        <v>330</v>
      </c>
    </row>
    <row r="1008" spans="1:7" ht="18.600000000000001" customHeight="1" x14ac:dyDescent="0.25">
      <c r="A1008" s="99" t="s">
        <v>330</v>
      </c>
      <c r="B1008" s="99" t="s">
        <v>330</v>
      </c>
      <c r="C1008" s="99" t="s">
        <v>330</v>
      </c>
      <c r="F1008" s="100" t="s">
        <v>330</v>
      </c>
      <c r="G1008" s="100" t="s">
        <v>330</v>
      </c>
    </row>
    <row r="1009" spans="1:7" ht="18.600000000000001" customHeight="1" x14ac:dyDescent="0.25">
      <c r="A1009" s="99" t="s">
        <v>330</v>
      </c>
      <c r="B1009" s="99" t="s">
        <v>330</v>
      </c>
      <c r="C1009" s="99" t="s">
        <v>330</v>
      </c>
      <c r="F1009" s="100" t="s">
        <v>330</v>
      </c>
      <c r="G1009" s="100" t="s">
        <v>330</v>
      </c>
    </row>
    <row r="1010" spans="1:7" ht="18.600000000000001" customHeight="1" x14ac:dyDescent="0.25">
      <c r="A1010" s="99" t="s">
        <v>330</v>
      </c>
      <c r="B1010" s="99" t="s">
        <v>330</v>
      </c>
      <c r="C1010" s="99" t="s">
        <v>330</v>
      </c>
      <c r="F1010" s="100" t="s">
        <v>330</v>
      </c>
      <c r="G1010" s="100" t="s">
        <v>330</v>
      </c>
    </row>
    <row r="1011" spans="1:7" ht="18.600000000000001" customHeight="1" x14ac:dyDescent="0.25">
      <c r="A1011" s="99" t="s">
        <v>330</v>
      </c>
      <c r="B1011" s="99" t="s">
        <v>330</v>
      </c>
      <c r="C1011" s="99" t="s">
        <v>330</v>
      </c>
      <c r="F1011" s="100" t="s">
        <v>330</v>
      </c>
      <c r="G1011" s="100" t="s">
        <v>330</v>
      </c>
    </row>
    <row r="1012" spans="1:7" ht="18.600000000000001" customHeight="1" x14ac:dyDescent="0.25">
      <c r="A1012" s="99" t="s">
        <v>330</v>
      </c>
      <c r="B1012" s="99" t="s">
        <v>330</v>
      </c>
      <c r="C1012" s="99" t="s">
        <v>330</v>
      </c>
      <c r="F1012" s="100" t="s">
        <v>330</v>
      </c>
      <c r="G1012" s="100" t="s">
        <v>330</v>
      </c>
    </row>
    <row r="1013" spans="1:7" ht="18.600000000000001" customHeight="1" x14ac:dyDescent="0.25">
      <c r="A1013" s="99" t="s">
        <v>330</v>
      </c>
      <c r="B1013" s="99" t="s">
        <v>330</v>
      </c>
      <c r="C1013" s="99" t="s">
        <v>330</v>
      </c>
      <c r="F1013" s="100" t="s">
        <v>330</v>
      </c>
      <c r="G1013" s="100" t="s">
        <v>330</v>
      </c>
    </row>
    <row r="1014" spans="1:7" ht="18.600000000000001" customHeight="1" x14ac:dyDescent="0.25">
      <c r="A1014" s="99" t="s">
        <v>330</v>
      </c>
      <c r="B1014" s="99" t="s">
        <v>330</v>
      </c>
      <c r="C1014" s="99" t="s">
        <v>330</v>
      </c>
      <c r="F1014" s="100" t="s">
        <v>330</v>
      </c>
      <c r="G1014" s="100" t="s">
        <v>330</v>
      </c>
    </row>
    <row r="1015" spans="1:7" ht="18.600000000000001" customHeight="1" x14ac:dyDescent="0.25">
      <c r="A1015" s="99" t="s">
        <v>330</v>
      </c>
      <c r="B1015" s="99" t="s">
        <v>330</v>
      </c>
      <c r="C1015" s="99" t="s">
        <v>330</v>
      </c>
      <c r="F1015" s="100" t="s">
        <v>330</v>
      </c>
      <c r="G1015" s="100" t="s">
        <v>330</v>
      </c>
    </row>
    <row r="1016" spans="1:7" ht="18.600000000000001" customHeight="1" x14ac:dyDescent="0.25">
      <c r="A1016" s="99" t="s">
        <v>330</v>
      </c>
      <c r="B1016" s="99" t="s">
        <v>330</v>
      </c>
      <c r="C1016" s="99" t="s">
        <v>330</v>
      </c>
      <c r="F1016" s="100" t="s">
        <v>330</v>
      </c>
      <c r="G1016" s="100" t="s">
        <v>330</v>
      </c>
    </row>
    <row r="1017" spans="1:7" ht="18.600000000000001" customHeight="1" x14ac:dyDescent="0.25">
      <c r="A1017" s="99" t="s">
        <v>330</v>
      </c>
      <c r="B1017" s="99" t="s">
        <v>330</v>
      </c>
      <c r="C1017" s="99" t="s">
        <v>330</v>
      </c>
      <c r="F1017" s="100" t="s">
        <v>330</v>
      </c>
      <c r="G1017" s="100" t="s">
        <v>330</v>
      </c>
    </row>
    <row r="1018" spans="1:7" ht="18.600000000000001" customHeight="1" x14ac:dyDescent="0.25">
      <c r="A1018" s="99" t="s">
        <v>330</v>
      </c>
      <c r="B1018" s="99" t="s">
        <v>330</v>
      </c>
      <c r="C1018" s="99" t="s">
        <v>330</v>
      </c>
      <c r="F1018" s="100" t="s">
        <v>330</v>
      </c>
      <c r="G1018" s="100" t="s">
        <v>330</v>
      </c>
    </row>
    <row r="1019" spans="1:7" ht="18.600000000000001" customHeight="1" x14ac:dyDescent="0.25">
      <c r="A1019" s="99" t="s">
        <v>330</v>
      </c>
      <c r="B1019" s="99" t="s">
        <v>330</v>
      </c>
      <c r="C1019" s="99" t="s">
        <v>330</v>
      </c>
      <c r="F1019" s="100" t="s">
        <v>330</v>
      </c>
      <c r="G1019" s="100" t="s">
        <v>330</v>
      </c>
    </row>
    <row r="1020" spans="1:7" ht="18.600000000000001" customHeight="1" x14ac:dyDescent="0.25">
      <c r="A1020" s="99" t="s">
        <v>330</v>
      </c>
      <c r="B1020" s="99" t="s">
        <v>330</v>
      </c>
      <c r="C1020" s="99" t="s">
        <v>330</v>
      </c>
      <c r="F1020" s="100" t="s">
        <v>330</v>
      </c>
      <c r="G1020" s="100" t="s">
        <v>330</v>
      </c>
    </row>
    <row r="1021" spans="1:7" ht="18.600000000000001" customHeight="1" x14ac:dyDescent="0.25">
      <c r="A1021" s="99" t="s">
        <v>330</v>
      </c>
      <c r="B1021" s="99" t="s">
        <v>330</v>
      </c>
      <c r="C1021" s="99" t="s">
        <v>330</v>
      </c>
      <c r="F1021" s="100" t="s">
        <v>330</v>
      </c>
      <c r="G1021" s="100" t="s">
        <v>330</v>
      </c>
    </row>
    <row r="1022" spans="1:7" ht="18.600000000000001" customHeight="1" x14ac:dyDescent="0.25">
      <c r="A1022" s="99" t="s">
        <v>330</v>
      </c>
      <c r="B1022" s="99" t="s">
        <v>330</v>
      </c>
      <c r="C1022" s="99" t="s">
        <v>330</v>
      </c>
      <c r="F1022" s="100" t="s">
        <v>330</v>
      </c>
      <c r="G1022" s="100" t="s">
        <v>330</v>
      </c>
    </row>
    <row r="1023" spans="1:7" ht="18.600000000000001" customHeight="1" x14ac:dyDescent="0.25">
      <c r="A1023" s="99" t="s">
        <v>330</v>
      </c>
      <c r="B1023" s="99" t="s">
        <v>330</v>
      </c>
      <c r="C1023" s="99" t="s">
        <v>330</v>
      </c>
      <c r="F1023" s="100" t="s">
        <v>330</v>
      </c>
      <c r="G1023" s="100" t="s">
        <v>330</v>
      </c>
    </row>
    <row r="1024" spans="1:7" ht="18.600000000000001" customHeight="1" x14ac:dyDescent="0.25">
      <c r="A1024" s="99" t="s">
        <v>330</v>
      </c>
      <c r="B1024" s="99" t="s">
        <v>330</v>
      </c>
      <c r="C1024" s="99" t="s">
        <v>330</v>
      </c>
      <c r="F1024" s="100" t="s">
        <v>330</v>
      </c>
      <c r="G1024" s="100" t="s">
        <v>330</v>
      </c>
    </row>
    <row r="1025" spans="1:7" ht="18.600000000000001" customHeight="1" x14ac:dyDescent="0.25">
      <c r="A1025" s="99" t="s">
        <v>330</v>
      </c>
      <c r="B1025" s="99" t="s">
        <v>330</v>
      </c>
      <c r="C1025" s="99" t="s">
        <v>330</v>
      </c>
      <c r="F1025" s="100" t="s">
        <v>330</v>
      </c>
      <c r="G1025" s="100" t="s">
        <v>330</v>
      </c>
    </row>
    <row r="1026" spans="1:7" ht="18.600000000000001" customHeight="1" x14ac:dyDescent="0.25">
      <c r="A1026" s="99" t="s">
        <v>330</v>
      </c>
      <c r="B1026" s="99" t="s">
        <v>330</v>
      </c>
      <c r="C1026" s="99" t="s">
        <v>330</v>
      </c>
      <c r="F1026" s="100" t="s">
        <v>330</v>
      </c>
      <c r="G1026" s="100" t="s">
        <v>330</v>
      </c>
    </row>
    <row r="1027" spans="1:7" ht="18.600000000000001" customHeight="1" x14ac:dyDescent="0.25">
      <c r="A1027" s="99" t="s">
        <v>330</v>
      </c>
      <c r="B1027" s="99" t="s">
        <v>330</v>
      </c>
      <c r="C1027" s="99" t="s">
        <v>330</v>
      </c>
      <c r="F1027" s="100" t="s">
        <v>330</v>
      </c>
      <c r="G1027" s="100" t="s">
        <v>330</v>
      </c>
    </row>
    <row r="1028" spans="1:7" ht="18.600000000000001" customHeight="1" x14ac:dyDescent="0.25">
      <c r="A1028" s="99" t="s">
        <v>330</v>
      </c>
      <c r="B1028" s="99" t="s">
        <v>330</v>
      </c>
      <c r="C1028" s="99" t="s">
        <v>330</v>
      </c>
      <c r="F1028" s="100" t="s">
        <v>330</v>
      </c>
      <c r="G1028" s="100" t="s">
        <v>330</v>
      </c>
    </row>
    <row r="1029" spans="1:7" ht="18.600000000000001" customHeight="1" x14ac:dyDescent="0.25">
      <c r="A1029" s="99" t="s">
        <v>330</v>
      </c>
      <c r="B1029" s="99" t="s">
        <v>330</v>
      </c>
      <c r="C1029" s="99" t="s">
        <v>330</v>
      </c>
      <c r="F1029" s="100" t="s">
        <v>330</v>
      </c>
      <c r="G1029" s="100" t="s">
        <v>330</v>
      </c>
    </row>
    <row r="1030" spans="1:7" ht="18.600000000000001" customHeight="1" x14ac:dyDescent="0.25">
      <c r="A1030" s="99" t="s">
        <v>330</v>
      </c>
      <c r="B1030" s="99" t="s">
        <v>330</v>
      </c>
      <c r="C1030" s="99" t="s">
        <v>330</v>
      </c>
      <c r="F1030" s="100" t="s">
        <v>330</v>
      </c>
      <c r="G1030" s="100" t="s">
        <v>330</v>
      </c>
    </row>
    <row r="1031" spans="1:7" ht="18.600000000000001" customHeight="1" x14ac:dyDescent="0.25">
      <c r="A1031" s="99" t="s">
        <v>330</v>
      </c>
      <c r="B1031" s="99" t="s">
        <v>330</v>
      </c>
      <c r="C1031" s="99" t="s">
        <v>330</v>
      </c>
      <c r="F1031" s="100" t="s">
        <v>330</v>
      </c>
      <c r="G1031" s="100" t="s">
        <v>330</v>
      </c>
    </row>
    <row r="1032" spans="1:7" ht="18.600000000000001" customHeight="1" x14ac:dyDescent="0.25">
      <c r="A1032" s="99" t="s">
        <v>330</v>
      </c>
      <c r="B1032" s="99" t="s">
        <v>330</v>
      </c>
      <c r="C1032" s="99" t="s">
        <v>330</v>
      </c>
      <c r="F1032" s="100" t="s">
        <v>330</v>
      </c>
      <c r="G1032" s="100" t="s">
        <v>330</v>
      </c>
    </row>
    <row r="1033" spans="1:7" ht="18.600000000000001" customHeight="1" x14ac:dyDescent="0.25">
      <c r="A1033" s="99" t="s">
        <v>330</v>
      </c>
      <c r="B1033" s="99" t="s">
        <v>330</v>
      </c>
      <c r="C1033" s="99" t="s">
        <v>330</v>
      </c>
      <c r="F1033" s="100" t="s">
        <v>330</v>
      </c>
      <c r="G1033" s="100" t="s">
        <v>330</v>
      </c>
    </row>
    <row r="1034" spans="1:7" ht="18.600000000000001" customHeight="1" x14ac:dyDescent="0.25">
      <c r="A1034" s="99" t="s">
        <v>330</v>
      </c>
      <c r="B1034" s="99" t="s">
        <v>330</v>
      </c>
      <c r="C1034" s="99" t="s">
        <v>330</v>
      </c>
      <c r="F1034" s="100" t="s">
        <v>330</v>
      </c>
      <c r="G1034" s="100" t="s">
        <v>330</v>
      </c>
    </row>
    <row r="1035" spans="1:7" ht="18.600000000000001" customHeight="1" x14ac:dyDescent="0.25">
      <c r="A1035" s="99" t="s">
        <v>330</v>
      </c>
      <c r="B1035" s="99" t="s">
        <v>330</v>
      </c>
      <c r="C1035" s="99" t="s">
        <v>330</v>
      </c>
      <c r="F1035" s="100" t="s">
        <v>330</v>
      </c>
      <c r="G1035" s="100" t="s">
        <v>330</v>
      </c>
    </row>
    <row r="1036" spans="1:7" ht="18.600000000000001" customHeight="1" x14ac:dyDescent="0.25">
      <c r="A1036" s="99" t="s">
        <v>330</v>
      </c>
      <c r="B1036" s="99" t="s">
        <v>330</v>
      </c>
      <c r="C1036" s="99" t="s">
        <v>330</v>
      </c>
      <c r="F1036" s="100" t="s">
        <v>330</v>
      </c>
      <c r="G1036" s="100" t="s">
        <v>330</v>
      </c>
    </row>
    <row r="1037" spans="1:7" ht="18.600000000000001" customHeight="1" x14ac:dyDescent="0.25">
      <c r="A1037" s="99" t="s">
        <v>330</v>
      </c>
      <c r="B1037" s="99" t="s">
        <v>330</v>
      </c>
      <c r="C1037" s="99" t="s">
        <v>330</v>
      </c>
      <c r="F1037" s="100" t="s">
        <v>330</v>
      </c>
      <c r="G1037" s="100" t="s">
        <v>330</v>
      </c>
    </row>
    <row r="1038" spans="1:7" ht="18.600000000000001" customHeight="1" x14ac:dyDescent="0.25">
      <c r="A1038" s="99" t="s">
        <v>330</v>
      </c>
      <c r="B1038" s="99" t="s">
        <v>330</v>
      </c>
      <c r="C1038" s="99" t="s">
        <v>330</v>
      </c>
      <c r="F1038" s="100" t="s">
        <v>330</v>
      </c>
      <c r="G1038" s="100" t="s">
        <v>330</v>
      </c>
    </row>
    <row r="1039" spans="1:7" ht="18.600000000000001" customHeight="1" x14ac:dyDescent="0.25">
      <c r="A1039" s="99" t="s">
        <v>330</v>
      </c>
      <c r="B1039" s="99" t="s">
        <v>330</v>
      </c>
      <c r="C1039" s="99" t="s">
        <v>330</v>
      </c>
      <c r="F1039" s="100" t="s">
        <v>330</v>
      </c>
      <c r="G1039" s="100" t="s">
        <v>330</v>
      </c>
    </row>
    <row r="1040" spans="1:7" ht="18.600000000000001" customHeight="1" x14ac:dyDescent="0.25">
      <c r="A1040" s="99" t="s">
        <v>330</v>
      </c>
      <c r="B1040" s="99" t="s">
        <v>330</v>
      </c>
      <c r="C1040" s="99" t="s">
        <v>330</v>
      </c>
      <c r="F1040" s="100" t="s">
        <v>330</v>
      </c>
      <c r="G1040" s="100" t="s">
        <v>330</v>
      </c>
    </row>
    <row r="1041" spans="1:7" ht="18.600000000000001" customHeight="1" x14ac:dyDescent="0.25">
      <c r="A1041" s="99" t="s">
        <v>330</v>
      </c>
      <c r="B1041" s="99" t="s">
        <v>330</v>
      </c>
      <c r="C1041" s="99" t="s">
        <v>330</v>
      </c>
      <c r="F1041" s="100" t="s">
        <v>330</v>
      </c>
      <c r="G1041" s="100" t="s">
        <v>330</v>
      </c>
    </row>
    <row r="1042" spans="1:7" ht="18.600000000000001" customHeight="1" x14ac:dyDescent="0.25">
      <c r="A1042" s="99" t="s">
        <v>330</v>
      </c>
      <c r="B1042" s="99" t="s">
        <v>330</v>
      </c>
      <c r="C1042" s="99" t="s">
        <v>330</v>
      </c>
      <c r="F1042" s="100" t="s">
        <v>330</v>
      </c>
      <c r="G1042" s="100" t="s">
        <v>330</v>
      </c>
    </row>
    <row r="1043" spans="1:7" ht="18.600000000000001" customHeight="1" x14ac:dyDescent="0.25">
      <c r="A1043" s="99" t="s">
        <v>330</v>
      </c>
      <c r="B1043" s="99" t="s">
        <v>330</v>
      </c>
      <c r="C1043" s="99" t="s">
        <v>330</v>
      </c>
      <c r="F1043" s="100" t="s">
        <v>330</v>
      </c>
      <c r="G1043" s="100" t="s">
        <v>330</v>
      </c>
    </row>
    <row r="1044" spans="1:7" ht="18.600000000000001" customHeight="1" x14ac:dyDescent="0.25">
      <c r="A1044" s="99" t="s">
        <v>330</v>
      </c>
      <c r="B1044" s="99" t="s">
        <v>330</v>
      </c>
      <c r="C1044" s="99" t="s">
        <v>330</v>
      </c>
      <c r="F1044" s="100" t="s">
        <v>330</v>
      </c>
      <c r="G1044" s="100" t="s">
        <v>330</v>
      </c>
    </row>
    <row r="1045" spans="1:7" ht="18.600000000000001" customHeight="1" x14ac:dyDescent="0.25">
      <c r="A1045" s="99" t="s">
        <v>330</v>
      </c>
      <c r="B1045" s="99" t="s">
        <v>330</v>
      </c>
      <c r="C1045" s="99" t="s">
        <v>330</v>
      </c>
      <c r="F1045" s="100" t="s">
        <v>330</v>
      </c>
      <c r="G1045" s="100" t="s">
        <v>330</v>
      </c>
    </row>
    <row r="1046" spans="1:7" ht="18.600000000000001" customHeight="1" x14ac:dyDescent="0.25">
      <c r="A1046" s="99" t="s">
        <v>330</v>
      </c>
      <c r="B1046" s="99" t="s">
        <v>330</v>
      </c>
      <c r="C1046" s="99" t="s">
        <v>330</v>
      </c>
      <c r="F1046" s="100" t="s">
        <v>330</v>
      </c>
      <c r="G1046" s="100" t="s">
        <v>330</v>
      </c>
    </row>
    <row r="1047" spans="1:7" ht="18.600000000000001" customHeight="1" x14ac:dyDescent="0.25">
      <c r="A1047" s="99" t="s">
        <v>330</v>
      </c>
      <c r="B1047" s="99" t="s">
        <v>330</v>
      </c>
      <c r="C1047" s="99" t="s">
        <v>330</v>
      </c>
      <c r="F1047" s="100" t="s">
        <v>330</v>
      </c>
      <c r="G1047" s="100" t="s">
        <v>330</v>
      </c>
    </row>
    <row r="1048" spans="1:7" ht="18.600000000000001" customHeight="1" x14ac:dyDescent="0.25">
      <c r="A1048" s="99" t="s">
        <v>330</v>
      </c>
      <c r="B1048" s="99" t="s">
        <v>330</v>
      </c>
      <c r="C1048" s="99" t="s">
        <v>330</v>
      </c>
      <c r="F1048" s="100" t="s">
        <v>330</v>
      </c>
      <c r="G1048" s="100" t="s">
        <v>330</v>
      </c>
    </row>
    <row r="1049" spans="1:7" ht="18.600000000000001" customHeight="1" x14ac:dyDescent="0.25">
      <c r="A1049" s="99" t="s">
        <v>330</v>
      </c>
      <c r="B1049" s="99" t="s">
        <v>330</v>
      </c>
      <c r="C1049" s="99" t="s">
        <v>330</v>
      </c>
      <c r="F1049" s="100" t="s">
        <v>330</v>
      </c>
      <c r="G1049" s="100" t="s">
        <v>330</v>
      </c>
    </row>
    <row r="1050" spans="1:7" ht="18.600000000000001" customHeight="1" x14ac:dyDescent="0.25">
      <c r="A1050" s="99" t="s">
        <v>330</v>
      </c>
      <c r="B1050" s="99" t="s">
        <v>330</v>
      </c>
      <c r="C1050" s="99" t="s">
        <v>330</v>
      </c>
      <c r="F1050" s="100" t="s">
        <v>330</v>
      </c>
      <c r="G1050" s="100" t="s">
        <v>330</v>
      </c>
    </row>
    <row r="1051" spans="1:7" ht="18.600000000000001" customHeight="1" x14ac:dyDescent="0.25">
      <c r="A1051" s="99" t="s">
        <v>330</v>
      </c>
      <c r="B1051" s="99" t="s">
        <v>330</v>
      </c>
      <c r="C1051" s="99" t="s">
        <v>330</v>
      </c>
      <c r="F1051" s="100" t="s">
        <v>330</v>
      </c>
      <c r="G1051" s="100" t="s">
        <v>330</v>
      </c>
    </row>
    <row r="1052" spans="1:7" ht="18.600000000000001" customHeight="1" x14ac:dyDescent="0.25">
      <c r="A1052" s="99" t="s">
        <v>330</v>
      </c>
      <c r="B1052" s="99" t="s">
        <v>330</v>
      </c>
      <c r="C1052" s="99" t="s">
        <v>330</v>
      </c>
      <c r="F1052" s="100" t="s">
        <v>330</v>
      </c>
      <c r="G1052" s="100" t="s">
        <v>330</v>
      </c>
    </row>
    <row r="1053" spans="1:7" ht="18.600000000000001" customHeight="1" x14ac:dyDescent="0.25">
      <c r="A1053" s="99" t="s">
        <v>330</v>
      </c>
      <c r="B1053" s="99" t="s">
        <v>330</v>
      </c>
      <c r="C1053" s="99" t="s">
        <v>330</v>
      </c>
      <c r="F1053" s="100" t="s">
        <v>330</v>
      </c>
      <c r="G1053" s="100" t="s">
        <v>330</v>
      </c>
    </row>
    <row r="1054" spans="1:7" ht="18.600000000000001" customHeight="1" x14ac:dyDescent="0.25">
      <c r="A1054" s="99" t="s">
        <v>330</v>
      </c>
      <c r="B1054" s="99" t="s">
        <v>330</v>
      </c>
      <c r="C1054" s="99" t="s">
        <v>330</v>
      </c>
      <c r="F1054" s="100" t="s">
        <v>330</v>
      </c>
      <c r="G1054" s="100" t="s">
        <v>330</v>
      </c>
    </row>
    <row r="1055" spans="1:7" ht="18.600000000000001" customHeight="1" x14ac:dyDescent="0.25">
      <c r="A1055" s="99" t="s">
        <v>330</v>
      </c>
      <c r="B1055" s="99" t="s">
        <v>330</v>
      </c>
      <c r="C1055" s="99" t="s">
        <v>330</v>
      </c>
      <c r="F1055" s="100" t="s">
        <v>330</v>
      </c>
      <c r="G1055" s="100" t="s">
        <v>330</v>
      </c>
    </row>
    <row r="1056" spans="1:7" ht="18.600000000000001" customHeight="1" x14ac:dyDescent="0.25">
      <c r="A1056" s="99" t="s">
        <v>330</v>
      </c>
      <c r="B1056" s="99" t="s">
        <v>330</v>
      </c>
      <c r="C1056" s="99" t="s">
        <v>330</v>
      </c>
      <c r="F1056" s="100" t="s">
        <v>330</v>
      </c>
      <c r="G1056" s="100" t="s">
        <v>330</v>
      </c>
    </row>
    <row r="1057" spans="1:7" ht="18.600000000000001" customHeight="1" x14ac:dyDescent="0.25">
      <c r="A1057" s="99" t="s">
        <v>330</v>
      </c>
      <c r="B1057" s="99" t="s">
        <v>330</v>
      </c>
      <c r="C1057" s="99" t="s">
        <v>330</v>
      </c>
      <c r="F1057" s="100" t="s">
        <v>330</v>
      </c>
      <c r="G1057" s="100" t="s">
        <v>330</v>
      </c>
    </row>
    <row r="1058" spans="1:7" ht="18.600000000000001" customHeight="1" x14ac:dyDescent="0.25">
      <c r="A1058" s="99" t="s">
        <v>330</v>
      </c>
      <c r="B1058" s="99" t="s">
        <v>330</v>
      </c>
      <c r="C1058" s="99" t="s">
        <v>330</v>
      </c>
      <c r="F1058" s="100" t="s">
        <v>330</v>
      </c>
      <c r="G1058" s="100" t="s">
        <v>330</v>
      </c>
    </row>
    <row r="1059" spans="1:7" ht="18.600000000000001" customHeight="1" x14ac:dyDescent="0.25">
      <c r="A1059" s="99" t="s">
        <v>330</v>
      </c>
      <c r="B1059" s="99" t="s">
        <v>330</v>
      </c>
      <c r="C1059" s="99" t="s">
        <v>330</v>
      </c>
      <c r="F1059" s="100" t="s">
        <v>330</v>
      </c>
      <c r="G1059" s="100" t="s">
        <v>330</v>
      </c>
    </row>
    <row r="1060" spans="1:7" ht="18.600000000000001" customHeight="1" x14ac:dyDescent="0.25">
      <c r="A1060" s="99" t="s">
        <v>330</v>
      </c>
      <c r="B1060" s="99" t="s">
        <v>330</v>
      </c>
      <c r="C1060" s="99" t="s">
        <v>330</v>
      </c>
      <c r="F1060" s="100" t="s">
        <v>330</v>
      </c>
      <c r="G1060" s="100" t="s">
        <v>330</v>
      </c>
    </row>
    <row r="1061" spans="1:7" ht="18.600000000000001" customHeight="1" x14ac:dyDescent="0.25">
      <c r="A1061" s="99" t="s">
        <v>330</v>
      </c>
      <c r="B1061" s="99" t="s">
        <v>330</v>
      </c>
      <c r="C1061" s="99" t="s">
        <v>330</v>
      </c>
      <c r="F1061" s="100" t="s">
        <v>330</v>
      </c>
      <c r="G1061" s="100" t="s">
        <v>330</v>
      </c>
    </row>
    <row r="1062" spans="1:7" ht="18.600000000000001" customHeight="1" x14ac:dyDescent="0.25">
      <c r="A1062" s="99" t="s">
        <v>330</v>
      </c>
      <c r="B1062" s="99" t="s">
        <v>330</v>
      </c>
      <c r="C1062" s="99" t="s">
        <v>330</v>
      </c>
      <c r="F1062" s="100" t="s">
        <v>330</v>
      </c>
      <c r="G1062" s="100" t="s">
        <v>330</v>
      </c>
    </row>
    <row r="1063" spans="1:7" ht="18.600000000000001" customHeight="1" x14ac:dyDescent="0.25">
      <c r="A1063" s="99" t="s">
        <v>330</v>
      </c>
      <c r="B1063" s="99" t="s">
        <v>330</v>
      </c>
      <c r="C1063" s="99" t="s">
        <v>330</v>
      </c>
      <c r="F1063" s="100" t="s">
        <v>330</v>
      </c>
      <c r="G1063" s="100" t="s">
        <v>330</v>
      </c>
    </row>
    <row r="1064" spans="1:7" ht="18.600000000000001" customHeight="1" x14ac:dyDescent="0.25">
      <c r="A1064" s="99" t="s">
        <v>330</v>
      </c>
      <c r="B1064" s="99" t="s">
        <v>330</v>
      </c>
      <c r="C1064" s="99" t="s">
        <v>330</v>
      </c>
      <c r="F1064" s="100" t="s">
        <v>330</v>
      </c>
      <c r="G1064" s="100" t="s">
        <v>330</v>
      </c>
    </row>
    <row r="1065" spans="1:7" ht="18.600000000000001" customHeight="1" x14ac:dyDescent="0.25">
      <c r="A1065" s="99" t="s">
        <v>330</v>
      </c>
      <c r="B1065" s="99" t="s">
        <v>330</v>
      </c>
      <c r="C1065" s="99" t="s">
        <v>330</v>
      </c>
      <c r="F1065" s="100" t="s">
        <v>330</v>
      </c>
      <c r="G1065" s="100" t="s">
        <v>330</v>
      </c>
    </row>
    <row r="1066" spans="1:7" ht="18.600000000000001" customHeight="1" x14ac:dyDescent="0.25">
      <c r="A1066" s="99" t="s">
        <v>330</v>
      </c>
      <c r="B1066" s="99" t="s">
        <v>330</v>
      </c>
      <c r="C1066" s="99" t="s">
        <v>330</v>
      </c>
      <c r="F1066" s="100" t="s">
        <v>330</v>
      </c>
      <c r="G1066" s="100" t="s">
        <v>330</v>
      </c>
    </row>
    <row r="1067" spans="1:7" ht="18.600000000000001" customHeight="1" x14ac:dyDescent="0.25">
      <c r="A1067" s="99" t="s">
        <v>330</v>
      </c>
      <c r="B1067" s="99" t="s">
        <v>330</v>
      </c>
      <c r="C1067" s="99" t="s">
        <v>330</v>
      </c>
      <c r="F1067" s="100" t="s">
        <v>330</v>
      </c>
      <c r="G1067" s="100" t="s">
        <v>330</v>
      </c>
    </row>
    <row r="1068" spans="1:7" ht="18.600000000000001" customHeight="1" x14ac:dyDescent="0.25">
      <c r="A1068" s="99" t="s">
        <v>330</v>
      </c>
      <c r="B1068" s="99" t="s">
        <v>330</v>
      </c>
      <c r="C1068" s="99" t="s">
        <v>330</v>
      </c>
      <c r="F1068" s="100" t="s">
        <v>330</v>
      </c>
      <c r="G1068" s="100" t="s">
        <v>330</v>
      </c>
    </row>
    <row r="1069" spans="1:7" ht="18.600000000000001" customHeight="1" x14ac:dyDescent="0.25">
      <c r="A1069" s="99" t="s">
        <v>330</v>
      </c>
      <c r="B1069" s="99" t="s">
        <v>330</v>
      </c>
      <c r="C1069" s="99" t="s">
        <v>330</v>
      </c>
      <c r="F1069" s="100" t="s">
        <v>330</v>
      </c>
      <c r="G1069" s="100" t="s">
        <v>330</v>
      </c>
    </row>
    <row r="1070" spans="1:7" ht="18.600000000000001" customHeight="1" x14ac:dyDescent="0.25">
      <c r="A1070" s="99" t="s">
        <v>330</v>
      </c>
      <c r="B1070" s="99" t="s">
        <v>330</v>
      </c>
      <c r="C1070" s="99" t="s">
        <v>330</v>
      </c>
      <c r="F1070" s="100" t="s">
        <v>330</v>
      </c>
      <c r="G1070" s="100" t="s">
        <v>330</v>
      </c>
    </row>
    <row r="1071" spans="1:7" ht="18.600000000000001" customHeight="1" x14ac:dyDescent="0.25">
      <c r="A1071" s="99" t="s">
        <v>330</v>
      </c>
      <c r="B1071" s="99" t="s">
        <v>330</v>
      </c>
      <c r="C1071" s="99" t="s">
        <v>330</v>
      </c>
      <c r="F1071" s="100" t="s">
        <v>330</v>
      </c>
      <c r="G1071" s="100" t="s">
        <v>330</v>
      </c>
    </row>
    <row r="1072" spans="1:7" ht="18.600000000000001" customHeight="1" x14ac:dyDescent="0.25">
      <c r="A1072" s="99" t="s">
        <v>330</v>
      </c>
      <c r="B1072" s="99" t="s">
        <v>330</v>
      </c>
      <c r="C1072" s="99" t="s">
        <v>330</v>
      </c>
      <c r="F1072" s="100" t="s">
        <v>330</v>
      </c>
      <c r="G1072" s="100" t="s">
        <v>330</v>
      </c>
    </row>
    <row r="1073" spans="1:7" ht="18.600000000000001" customHeight="1" x14ac:dyDescent="0.25">
      <c r="A1073" s="99" t="s">
        <v>330</v>
      </c>
      <c r="B1073" s="99" t="s">
        <v>330</v>
      </c>
      <c r="C1073" s="99" t="s">
        <v>330</v>
      </c>
      <c r="F1073" s="100" t="s">
        <v>330</v>
      </c>
      <c r="G1073" s="100" t="s">
        <v>330</v>
      </c>
    </row>
    <row r="1074" spans="1:7" ht="18.600000000000001" customHeight="1" x14ac:dyDescent="0.25">
      <c r="A1074" s="99" t="s">
        <v>330</v>
      </c>
      <c r="B1074" s="99" t="s">
        <v>330</v>
      </c>
      <c r="C1074" s="99" t="s">
        <v>330</v>
      </c>
      <c r="F1074" s="100" t="s">
        <v>330</v>
      </c>
      <c r="G1074" s="100" t="s">
        <v>330</v>
      </c>
    </row>
    <row r="1075" spans="1:7" ht="18.600000000000001" customHeight="1" x14ac:dyDescent="0.25">
      <c r="A1075" s="99" t="s">
        <v>330</v>
      </c>
      <c r="B1075" s="99" t="s">
        <v>330</v>
      </c>
      <c r="C1075" s="99" t="s">
        <v>330</v>
      </c>
      <c r="F1075" s="100" t="s">
        <v>330</v>
      </c>
      <c r="G1075" s="100" t="s">
        <v>330</v>
      </c>
    </row>
    <row r="1076" spans="1:7" ht="18.600000000000001" customHeight="1" x14ac:dyDescent="0.25">
      <c r="A1076" s="99" t="s">
        <v>330</v>
      </c>
      <c r="B1076" s="99" t="s">
        <v>330</v>
      </c>
      <c r="C1076" s="99" t="s">
        <v>330</v>
      </c>
      <c r="F1076" s="100" t="s">
        <v>330</v>
      </c>
      <c r="G1076" s="100" t="s">
        <v>330</v>
      </c>
    </row>
    <row r="1077" spans="1:7" ht="18.600000000000001" customHeight="1" x14ac:dyDescent="0.25">
      <c r="A1077" s="99" t="s">
        <v>330</v>
      </c>
      <c r="B1077" s="99" t="s">
        <v>330</v>
      </c>
      <c r="C1077" s="99" t="s">
        <v>330</v>
      </c>
      <c r="F1077" s="100" t="s">
        <v>330</v>
      </c>
      <c r="G1077" s="100" t="s">
        <v>330</v>
      </c>
    </row>
    <row r="1078" spans="1:7" ht="18.600000000000001" customHeight="1" x14ac:dyDescent="0.25">
      <c r="A1078" s="99" t="s">
        <v>330</v>
      </c>
      <c r="B1078" s="99" t="s">
        <v>330</v>
      </c>
      <c r="C1078" s="99" t="s">
        <v>330</v>
      </c>
      <c r="F1078" s="100" t="s">
        <v>330</v>
      </c>
      <c r="G1078" s="100" t="s">
        <v>330</v>
      </c>
    </row>
    <row r="1079" spans="1:7" ht="18.600000000000001" customHeight="1" x14ac:dyDescent="0.25">
      <c r="A1079" s="99" t="s">
        <v>330</v>
      </c>
      <c r="B1079" s="99" t="s">
        <v>330</v>
      </c>
      <c r="C1079" s="99" t="s">
        <v>330</v>
      </c>
      <c r="F1079" s="100" t="s">
        <v>330</v>
      </c>
      <c r="G1079" s="100" t="s">
        <v>330</v>
      </c>
    </row>
    <row r="1080" spans="1:7" ht="18.600000000000001" customHeight="1" x14ac:dyDescent="0.25">
      <c r="A1080" s="99" t="s">
        <v>330</v>
      </c>
      <c r="B1080" s="99" t="s">
        <v>330</v>
      </c>
      <c r="C1080" s="99" t="s">
        <v>330</v>
      </c>
      <c r="F1080" s="100" t="s">
        <v>330</v>
      </c>
      <c r="G1080" s="100" t="s">
        <v>330</v>
      </c>
    </row>
    <row r="1081" spans="1:7" ht="18.600000000000001" customHeight="1" x14ac:dyDescent="0.25">
      <c r="A1081" s="99" t="s">
        <v>330</v>
      </c>
      <c r="B1081" s="99" t="s">
        <v>330</v>
      </c>
      <c r="C1081" s="99" t="s">
        <v>330</v>
      </c>
      <c r="F1081" s="100" t="s">
        <v>330</v>
      </c>
      <c r="G1081" s="100" t="s">
        <v>330</v>
      </c>
    </row>
    <row r="1082" spans="1:7" ht="18.600000000000001" customHeight="1" x14ac:dyDescent="0.25">
      <c r="A1082" s="99" t="s">
        <v>330</v>
      </c>
      <c r="B1082" s="99" t="s">
        <v>330</v>
      </c>
      <c r="C1082" s="99" t="s">
        <v>330</v>
      </c>
      <c r="F1082" s="100" t="s">
        <v>330</v>
      </c>
      <c r="G1082" s="100" t="s">
        <v>330</v>
      </c>
    </row>
    <row r="1083" spans="1:7" ht="18.600000000000001" customHeight="1" x14ac:dyDescent="0.25">
      <c r="A1083" s="99" t="s">
        <v>330</v>
      </c>
      <c r="B1083" s="99" t="s">
        <v>330</v>
      </c>
      <c r="C1083" s="99" t="s">
        <v>330</v>
      </c>
      <c r="F1083" s="100" t="s">
        <v>330</v>
      </c>
      <c r="G1083" s="100" t="s">
        <v>330</v>
      </c>
    </row>
    <row r="1084" spans="1:7" ht="18.600000000000001" customHeight="1" x14ac:dyDescent="0.25">
      <c r="A1084" s="99" t="s">
        <v>330</v>
      </c>
      <c r="B1084" s="99" t="s">
        <v>330</v>
      </c>
      <c r="C1084" s="99" t="s">
        <v>330</v>
      </c>
      <c r="F1084" s="100" t="s">
        <v>330</v>
      </c>
      <c r="G1084" s="100" t="s">
        <v>330</v>
      </c>
    </row>
    <row r="1085" spans="1:7" ht="18.600000000000001" customHeight="1" x14ac:dyDescent="0.25">
      <c r="A1085" s="99" t="s">
        <v>330</v>
      </c>
      <c r="B1085" s="99" t="s">
        <v>330</v>
      </c>
      <c r="C1085" s="99" t="s">
        <v>330</v>
      </c>
      <c r="F1085" s="100" t="s">
        <v>330</v>
      </c>
      <c r="G1085" s="100" t="s">
        <v>330</v>
      </c>
    </row>
    <row r="1086" spans="1:7" ht="18.600000000000001" customHeight="1" x14ac:dyDescent="0.25">
      <c r="A1086" s="99" t="s">
        <v>330</v>
      </c>
      <c r="B1086" s="99" t="s">
        <v>330</v>
      </c>
      <c r="C1086" s="99" t="s">
        <v>330</v>
      </c>
      <c r="F1086" s="100" t="s">
        <v>330</v>
      </c>
      <c r="G1086" s="100" t="s">
        <v>330</v>
      </c>
    </row>
    <row r="1087" spans="1:7" ht="18.600000000000001" customHeight="1" x14ac:dyDescent="0.25">
      <c r="A1087" s="99" t="s">
        <v>330</v>
      </c>
      <c r="B1087" s="99" t="s">
        <v>330</v>
      </c>
      <c r="C1087" s="99" t="s">
        <v>330</v>
      </c>
      <c r="F1087" s="100" t="s">
        <v>330</v>
      </c>
      <c r="G1087" s="100" t="s">
        <v>330</v>
      </c>
    </row>
    <row r="1088" spans="1:7" ht="18.600000000000001" customHeight="1" x14ac:dyDescent="0.25">
      <c r="A1088" s="99" t="s">
        <v>330</v>
      </c>
      <c r="B1088" s="99" t="s">
        <v>330</v>
      </c>
      <c r="C1088" s="99" t="s">
        <v>330</v>
      </c>
      <c r="F1088" s="100" t="s">
        <v>330</v>
      </c>
      <c r="G1088" s="100" t="s">
        <v>330</v>
      </c>
    </row>
    <row r="1089" spans="1:7" ht="18.600000000000001" customHeight="1" x14ac:dyDescent="0.25">
      <c r="A1089" s="99" t="s">
        <v>330</v>
      </c>
      <c r="B1089" s="99" t="s">
        <v>330</v>
      </c>
      <c r="C1089" s="99" t="s">
        <v>330</v>
      </c>
      <c r="F1089" s="100" t="s">
        <v>330</v>
      </c>
      <c r="G1089" s="100" t="s">
        <v>330</v>
      </c>
    </row>
    <row r="1090" spans="1:7" ht="18.600000000000001" customHeight="1" x14ac:dyDescent="0.25">
      <c r="A1090" s="99" t="s">
        <v>330</v>
      </c>
      <c r="B1090" s="99" t="s">
        <v>330</v>
      </c>
      <c r="C1090" s="99" t="s">
        <v>330</v>
      </c>
      <c r="F1090" s="100" t="s">
        <v>330</v>
      </c>
      <c r="G1090" s="100" t="s">
        <v>330</v>
      </c>
    </row>
    <row r="1091" spans="1:7" ht="18.600000000000001" customHeight="1" x14ac:dyDescent="0.25">
      <c r="A1091" s="99" t="s">
        <v>330</v>
      </c>
      <c r="B1091" s="99" t="s">
        <v>330</v>
      </c>
      <c r="C1091" s="99" t="s">
        <v>330</v>
      </c>
      <c r="F1091" s="100" t="s">
        <v>330</v>
      </c>
      <c r="G1091" s="100" t="s">
        <v>330</v>
      </c>
    </row>
    <row r="1092" spans="1:7" ht="18.600000000000001" customHeight="1" x14ac:dyDescent="0.25">
      <c r="A1092" s="99" t="s">
        <v>330</v>
      </c>
      <c r="B1092" s="99" t="s">
        <v>330</v>
      </c>
      <c r="C1092" s="99" t="s">
        <v>330</v>
      </c>
      <c r="F1092" s="100" t="s">
        <v>330</v>
      </c>
      <c r="G1092" s="100" t="s">
        <v>330</v>
      </c>
    </row>
    <row r="1093" spans="1:7" ht="18.600000000000001" customHeight="1" x14ac:dyDescent="0.25">
      <c r="A1093" s="99" t="s">
        <v>330</v>
      </c>
      <c r="B1093" s="99" t="s">
        <v>330</v>
      </c>
      <c r="C1093" s="99" t="s">
        <v>330</v>
      </c>
      <c r="F1093" s="100" t="s">
        <v>330</v>
      </c>
      <c r="G1093" s="100" t="s">
        <v>330</v>
      </c>
    </row>
    <row r="1094" spans="1:7" ht="18.600000000000001" customHeight="1" x14ac:dyDescent="0.25">
      <c r="A1094" s="99" t="s">
        <v>330</v>
      </c>
      <c r="B1094" s="99" t="s">
        <v>330</v>
      </c>
      <c r="C1094" s="99" t="s">
        <v>330</v>
      </c>
      <c r="F1094" s="100" t="s">
        <v>330</v>
      </c>
      <c r="G1094" s="100" t="s">
        <v>330</v>
      </c>
    </row>
    <row r="1095" spans="1:7" ht="18.600000000000001" customHeight="1" x14ac:dyDescent="0.25">
      <c r="A1095" s="99" t="s">
        <v>330</v>
      </c>
      <c r="B1095" s="99" t="s">
        <v>330</v>
      </c>
      <c r="C1095" s="99" t="s">
        <v>330</v>
      </c>
      <c r="F1095" s="100" t="s">
        <v>330</v>
      </c>
      <c r="G1095" s="100" t="s">
        <v>330</v>
      </c>
    </row>
    <row r="1096" spans="1:7" ht="18.600000000000001" customHeight="1" x14ac:dyDescent="0.25">
      <c r="A1096" s="99" t="s">
        <v>330</v>
      </c>
      <c r="B1096" s="99" t="s">
        <v>330</v>
      </c>
      <c r="C1096" s="99" t="s">
        <v>330</v>
      </c>
      <c r="F1096" s="100" t="s">
        <v>330</v>
      </c>
      <c r="G1096" s="100" t="s">
        <v>330</v>
      </c>
    </row>
    <row r="1097" spans="1:7" ht="18.600000000000001" customHeight="1" x14ac:dyDescent="0.25">
      <c r="A1097" s="99" t="s">
        <v>330</v>
      </c>
      <c r="B1097" s="99" t="s">
        <v>330</v>
      </c>
      <c r="C1097" s="99" t="s">
        <v>330</v>
      </c>
      <c r="F1097" s="100" t="s">
        <v>330</v>
      </c>
      <c r="G1097" s="100" t="s">
        <v>330</v>
      </c>
    </row>
    <row r="1098" spans="1:7" ht="18.600000000000001" customHeight="1" x14ac:dyDescent="0.25">
      <c r="A1098" s="99" t="s">
        <v>330</v>
      </c>
      <c r="B1098" s="99" t="s">
        <v>330</v>
      </c>
      <c r="C1098" s="99" t="s">
        <v>330</v>
      </c>
      <c r="F1098" s="100" t="s">
        <v>330</v>
      </c>
      <c r="G1098" s="100" t="s">
        <v>330</v>
      </c>
    </row>
    <row r="1099" spans="1:7" ht="18.600000000000001" customHeight="1" x14ac:dyDescent="0.25">
      <c r="A1099" s="99" t="s">
        <v>330</v>
      </c>
      <c r="B1099" s="99" t="s">
        <v>330</v>
      </c>
      <c r="C1099" s="99" t="s">
        <v>330</v>
      </c>
      <c r="F1099" s="100" t="s">
        <v>330</v>
      </c>
      <c r="G1099" s="100" t="s">
        <v>330</v>
      </c>
    </row>
    <row r="1100" spans="1:7" ht="18.600000000000001" customHeight="1" x14ac:dyDescent="0.25">
      <c r="A1100" s="99" t="s">
        <v>330</v>
      </c>
      <c r="B1100" s="99" t="s">
        <v>330</v>
      </c>
      <c r="C1100" s="99" t="s">
        <v>330</v>
      </c>
      <c r="F1100" s="100" t="s">
        <v>330</v>
      </c>
      <c r="G1100" s="100" t="s">
        <v>330</v>
      </c>
    </row>
    <row r="1101" spans="1:7" ht="18.600000000000001" customHeight="1" x14ac:dyDescent="0.25">
      <c r="A1101" s="99" t="s">
        <v>330</v>
      </c>
      <c r="B1101" s="99" t="s">
        <v>330</v>
      </c>
      <c r="C1101" s="99" t="s">
        <v>330</v>
      </c>
      <c r="F1101" s="100" t="s">
        <v>330</v>
      </c>
      <c r="G1101" s="100" t="s">
        <v>330</v>
      </c>
    </row>
    <row r="1102" spans="1:7" ht="18.600000000000001" customHeight="1" x14ac:dyDescent="0.25">
      <c r="A1102" s="99" t="s">
        <v>330</v>
      </c>
      <c r="B1102" s="99" t="s">
        <v>330</v>
      </c>
      <c r="C1102" s="99" t="s">
        <v>330</v>
      </c>
      <c r="F1102" s="100" t="s">
        <v>330</v>
      </c>
      <c r="G1102" s="100" t="s">
        <v>330</v>
      </c>
    </row>
    <row r="1103" spans="1:7" ht="18.600000000000001" customHeight="1" x14ac:dyDescent="0.25">
      <c r="A1103" s="99" t="s">
        <v>330</v>
      </c>
      <c r="B1103" s="99" t="s">
        <v>330</v>
      </c>
      <c r="C1103" s="99" t="s">
        <v>330</v>
      </c>
      <c r="F1103" s="100" t="s">
        <v>330</v>
      </c>
      <c r="G1103" s="100" t="s">
        <v>330</v>
      </c>
    </row>
    <row r="1104" spans="1:7" ht="18.600000000000001" customHeight="1" x14ac:dyDescent="0.25">
      <c r="A1104" s="99" t="s">
        <v>330</v>
      </c>
      <c r="B1104" s="99" t="s">
        <v>330</v>
      </c>
      <c r="C1104" s="99" t="s">
        <v>330</v>
      </c>
      <c r="F1104" s="100" t="s">
        <v>330</v>
      </c>
      <c r="G1104" s="100" t="s">
        <v>330</v>
      </c>
    </row>
    <row r="1105" spans="1:7" ht="18.600000000000001" customHeight="1" x14ac:dyDescent="0.25">
      <c r="A1105" s="99" t="s">
        <v>330</v>
      </c>
      <c r="B1105" s="99" t="s">
        <v>330</v>
      </c>
      <c r="C1105" s="99" t="s">
        <v>330</v>
      </c>
      <c r="F1105" s="100" t="s">
        <v>330</v>
      </c>
      <c r="G1105" s="100" t="s">
        <v>330</v>
      </c>
    </row>
    <row r="1106" spans="1:7" ht="18.600000000000001" customHeight="1" x14ac:dyDescent="0.25">
      <c r="A1106" s="99" t="s">
        <v>330</v>
      </c>
      <c r="B1106" s="99" t="s">
        <v>330</v>
      </c>
      <c r="C1106" s="99" t="s">
        <v>330</v>
      </c>
      <c r="F1106" s="100" t="s">
        <v>330</v>
      </c>
      <c r="G1106" s="100" t="s">
        <v>330</v>
      </c>
    </row>
    <row r="1107" spans="1:7" ht="18.600000000000001" customHeight="1" x14ac:dyDescent="0.25">
      <c r="A1107" s="99" t="s">
        <v>330</v>
      </c>
      <c r="B1107" s="99" t="s">
        <v>330</v>
      </c>
      <c r="C1107" s="99" t="s">
        <v>330</v>
      </c>
      <c r="F1107" s="100" t="s">
        <v>330</v>
      </c>
      <c r="G1107" s="100" t="s">
        <v>330</v>
      </c>
    </row>
    <row r="1108" spans="1:7" ht="18.600000000000001" customHeight="1" x14ac:dyDescent="0.25">
      <c r="A1108" s="99" t="s">
        <v>330</v>
      </c>
      <c r="B1108" s="99" t="s">
        <v>330</v>
      </c>
      <c r="C1108" s="99" t="s">
        <v>330</v>
      </c>
      <c r="F1108" s="100" t="s">
        <v>330</v>
      </c>
      <c r="G1108" s="100" t="s">
        <v>330</v>
      </c>
    </row>
    <row r="1109" spans="1:7" ht="18.600000000000001" customHeight="1" x14ac:dyDescent="0.25">
      <c r="A1109" s="99" t="s">
        <v>330</v>
      </c>
      <c r="B1109" s="99" t="s">
        <v>330</v>
      </c>
      <c r="C1109" s="99" t="s">
        <v>330</v>
      </c>
      <c r="F1109" s="100" t="s">
        <v>330</v>
      </c>
      <c r="G1109" s="100" t="s">
        <v>330</v>
      </c>
    </row>
    <row r="1110" spans="1:7" ht="18.600000000000001" customHeight="1" x14ac:dyDescent="0.25">
      <c r="A1110" s="99" t="s">
        <v>330</v>
      </c>
      <c r="B1110" s="99" t="s">
        <v>330</v>
      </c>
      <c r="C1110" s="99" t="s">
        <v>330</v>
      </c>
      <c r="F1110" s="100" t="s">
        <v>330</v>
      </c>
      <c r="G1110" s="100" t="s">
        <v>330</v>
      </c>
    </row>
    <row r="1111" spans="1:7" ht="18.600000000000001" customHeight="1" x14ac:dyDescent="0.25">
      <c r="A1111" s="99" t="s">
        <v>330</v>
      </c>
      <c r="B1111" s="99" t="s">
        <v>330</v>
      </c>
      <c r="C1111" s="99" t="s">
        <v>330</v>
      </c>
      <c r="F1111" s="100" t="s">
        <v>330</v>
      </c>
      <c r="G1111" s="100" t="s">
        <v>330</v>
      </c>
    </row>
    <row r="1112" spans="1:7" ht="18.600000000000001" customHeight="1" x14ac:dyDescent="0.25">
      <c r="A1112" s="99" t="s">
        <v>330</v>
      </c>
      <c r="B1112" s="99" t="s">
        <v>330</v>
      </c>
      <c r="C1112" s="99" t="s">
        <v>330</v>
      </c>
      <c r="F1112" s="100" t="s">
        <v>330</v>
      </c>
      <c r="G1112" s="100" t="s">
        <v>330</v>
      </c>
    </row>
    <row r="1113" spans="1:7" ht="18.600000000000001" customHeight="1" x14ac:dyDescent="0.25">
      <c r="A1113" s="99" t="s">
        <v>330</v>
      </c>
      <c r="B1113" s="99" t="s">
        <v>330</v>
      </c>
      <c r="C1113" s="99" t="s">
        <v>330</v>
      </c>
      <c r="F1113" s="100" t="s">
        <v>330</v>
      </c>
      <c r="G1113" s="100" t="s">
        <v>330</v>
      </c>
    </row>
    <row r="1114" spans="1:7" ht="18.600000000000001" customHeight="1" x14ac:dyDescent="0.25">
      <c r="A1114" s="99" t="s">
        <v>330</v>
      </c>
      <c r="B1114" s="99" t="s">
        <v>330</v>
      </c>
      <c r="C1114" s="99" t="s">
        <v>330</v>
      </c>
      <c r="F1114" s="100" t="s">
        <v>330</v>
      </c>
      <c r="G1114" s="100" t="s">
        <v>330</v>
      </c>
    </row>
    <row r="1115" spans="1:7" ht="18.600000000000001" customHeight="1" x14ac:dyDescent="0.25">
      <c r="A1115" s="99" t="s">
        <v>330</v>
      </c>
      <c r="B1115" s="99" t="s">
        <v>330</v>
      </c>
      <c r="C1115" s="99" t="s">
        <v>330</v>
      </c>
      <c r="F1115" s="100" t="s">
        <v>330</v>
      </c>
      <c r="G1115" s="100" t="s">
        <v>330</v>
      </c>
    </row>
    <row r="1116" spans="1:7" ht="18.600000000000001" customHeight="1" x14ac:dyDescent="0.25">
      <c r="A1116" s="99" t="s">
        <v>330</v>
      </c>
      <c r="B1116" s="99" t="s">
        <v>330</v>
      </c>
      <c r="C1116" s="99" t="s">
        <v>330</v>
      </c>
      <c r="F1116" s="100" t="s">
        <v>330</v>
      </c>
      <c r="G1116" s="100" t="s">
        <v>330</v>
      </c>
    </row>
    <row r="1117" spans="1:7" ht="18.600000000000001" customHeight="1" x14ac:dyDescent="0.25">
      <c r="A1117" s="99" t="s">
        <v>330</v>
      </c>
      <c r="B1117" s="99" t="s">
        <v>330</v>
      </c>
      <c r="C1117" s="99" t="s">
        <v>330</v>
      </c>
      <c r="F1117" s="100" t="s">
        <v>330</v>
      </c>
      <c r="G1117" s="100" t="s">
        <v>330</v>
      </c>
    </row>
    <row r="1118" spans="1:7" ht="18.600000000000001" customHeight="1" x14ac:dyDescent="0.25">
      <c r="A1118" s="99" t="s">
        <v>330</v>
      </c>
      <c r="B1118" s="99" t="s">
        <v>330</v>
      </c>
      <c r="C1118" s="99" t="s">
        <v>330</v>
      </c>
      <c r="F1118" s="100" t="s">
        <v>330</v>
      </c>
      <c r="G1118" s="100" t="s">
        <v>330</v>
      </c>
    </row>
    <row r="1119" spans="1:7" ht="18.600000000000001" customHeight="1" x14ac:dyDescent="0.25">
      <c r="A1119" s="99" t="s">
        <v>330</v>
      </c>
      <c r="B1119" s="99" t="s">
        <v>330</v>
      </c>
      <c r="C1119" s="99" t="s">
        <v>330</v>
      </c>
      <c r="F1119" s="100" t="s">
        <v>330</v>
      </c>
      <c r="G1119" s="100" t="s">
        <v>330</v>
      </c>
    </row>
    <row r="1120" spans="1:7" ht="18.600000000000001" customHeight="1" x14ac:dyDescent="0.25">
      <c r="A1120" s="99" t="s">
        <v>330</v>
      </c>
      <c r="B1120" s="99" t="s">
        <v>330</v>
      </c>
      <c r="C1120" s="99" t="s">
        <v>330</v>
      </c>
      <c r="F1120" s="100" t="s">
        <v>330</v>
      </c>
      <c r="G1120" s="100" t="s">
        <v>330</v>
      </c>
    </row>
    <row r="1121" spans="1:7" ht="18.600000000000001" customHeight="1" x14ac:dyDescent="0.25">
      <c r="A1121" s="99" t="s">
        <v>330</v>
      </c>
      <c r="B1121" s="99" t="s">
        <v>330</v>
      </c>
      <c r="C1121" s="99" t="s">
        <v>330</v>
      </c>
      <c r="F1121" s="100" t="s">
        <v>330</v>
      </c>
      <c r="G1121" s="100" t="s">
        <v>330</v>
      </c>
    </row>
    <row r="1122" spans="1:7" ht="18.600000000000001" customHeight="1" x14ac:dyDescent="0.25">
      <c r="A1122" s="99" t="s">
        <v>330</v>
      </c>
      <c r="B1122" s="99" t="s">
        <v>330</v>
      </c>
      <c r="C1122" s="99" t="s">
        <v>330</v>
      </c>
      <c r="F1122" s="100" t="s">
        <v>330</v>
      </c>
      <c r="G1122" s="100" t="s">
        <v>330</v>
      </c>
    </row>
    <row r="1123" spans="1:7" ht="18.600000000000001" customHeight="1" x14ac:dyDescent="0.25">
      <c r="A1123" s="99" t="s">
        <v>330</v>
      </c>
      <c r="B1123" s="99" t="s">
        <v>330</v>
      </c>
      <c r="C1123" s="99" t="s">
        <v>330</v>
      </c>
      <c r="F1123" s="100" t="s">
        <v>330</v>
      </c>
      <c r="G1123" s="100" t="s">
        <v>330</v>
      </c>
    </row>
    <row r="1124" spans="1:7" ht="18.600000000000001" customHeight="1" x14ac:dyDescent="0.25">
      <c r="A1124" s="99" t="s">
        <v>330</v>
      </c>
      <c r="B1124" s="99" t="s">
        <v>330</v>
      </c>
      <c r="C1124" s="99" t="s">
        <v>330</v>
      </c>
      <c r="F1124" s="100" t="s">
        <v>330</v>
      </c>
      <c r="G1124" s="100" t="s">
        <v>330</v>
      </c>
    </row>
    <row r="1125" spans="1:7" ht="18.600000000000001" customHeight="1" x14ac:dyDescent="0.25">
      <c r="A1125" s="99" t="s">
        <v>330</v>
      </c>
      <c r="B1125" s="99" t="s">
        <v>330</v>
      </c>
      <c r="C1125" s="99" t="s">
        <v>330</v>
      </c>
      <c r="F1125" s="100" t="s">
        <v>330</v>
      </c>
      <c r="G1125" s="100" t="s">
        <v>330</v>
      </c>
    </row>
    <row r="1126" spans="1:7" ht="18.600000000000001" customHeight="1" x14ac:dyDescent="0.25">
      <c r="A1126" s="99" t="s">
        <v>330</v>
      </c>
      <c r="B1126" s="99" t="s">
        <v>330</v>
      </c>
      <c r="C1126" s="99" t="s">
        <v>330</v>
      </c>
      <c r="F1126" s="100" t="s">
        <v>330</v>
      </c>
      <c r="G1126" s="100" t="s">
        <v>330</v>
      </c>
    </row>
    <row r="1127" spans="1:7" ht="18.600000000000001" customHeight="1" x14ac:dyDescent="0.25">
      <c r="A1127" s="99" t="s">
        <v>330</v>
      </c>
      <c r="B1127" s="99" t="s">
        <v>330</v>
      </c>
      <c r="C1127" s="99" t="s">
        <v>330</v>
      </c>
      <c r="F1127" s="100" t="s">
        <v>330</v>
      </c>
      <c r="G1127" s="100" t="s">
        <v>330</v>
      </c>
    </row>
    <row r="1128" spans="1:7" ht="18.600000000000001" customHeight="1" x14ac:dyDescent="0.25">
      <c r="A1128" s="99" t="s">
        <v>330</v>
      </c>
      <c r="B1128" s="99" t="s">
        <v>330</v>
      </c>
      <c r="C1128" s="99" t="s">
        <v>330</v>
      </c>
      <c r="F1128" s="100" t="s">
        <v>330</v>
      </c>
      <c r="G1128" s="100" t="s">
        <v>330</v>
      </c>
    </row>
    <row r="1129" spans="1:7" ht="18.600000000000001" customHeight="1" x14ac:dyDescent="0.25">
      <c r="A1129" s="99" t="s">
        <v>330</v>
      </c>
      <c r="B1129" s="99" t="s">
        <v>330</v>
      </c>
      <c r="C1129" s="99" t="s">
        <v>330</v>
      </c>
      <c r="F1129" s="100" t="s">
        <v>330</v>
      </c>
      <c r="G1129" s="100" t="s">
        <v>330</v>
      </c>
    </row>
    <row r="1130" spans="1:7" ht="18.600000000000001" customHeight="1" x14ac:dyDescent="0.25">
      <c r="A1130" s="99" t="s">
        <v>330</v>
      </c>
      <c r="B1130" s="99" t="s">
        <v>330</v>
      </c>
      <c r="C1130" s="99" t="s">
        <v>330</v>
      </c>
      <c r="F1130" s="100" t="s">
        <v>330</v>
      </c>
      <c r="G1130" s="100" t="s">
        <v>330</v>
      </c>
    </row>
    <row r="1131" spans="1:7" ht="18.600000000000001" customHeight="1" x14ac:dyDescent="0.25">
      <c r="A1131" s="99" t="s">
        <v>330</v>
      </c>
      <c r="B1131" s="99" t="s">
        <v>330</v>
      </c>
      <c r="C1131" s="99" t="s">
        <v>330</v>
      </c>
      <c r="F1131" s="100" t="s">
        <v>330</v>
      </c>
      <c r="G1131" s="100" t="s">
        <v>330</v>
      </c>
    </row>
    <row r="1132" spans="1:7" ht="18.600000000000001" customHeight="1" x14ac:dyDescent="0.25">
      <c r="A1132" s="99" t="s">
        <v>330</v>
      </c>
      <c r="B1132" s="99" t="s">
        <v>330</v>
      </c>
      <c r="C1132" s="99" t="s">
        <v>330</v>
      </c>
      <c r="F1132" s="100" t="s">
        <v>330</v>
      </c>
      <c r="G1132" s="100" t="s">
        <v>330</v>
      </c>
    </row>
    <row r="1133" spans="1:7" ht="18.600000000000001" customHeight="1" x14ac:dyDescent="0.25">
      <c r="A1133" s="99" t="s">
        <v>330</v>
      </c>
      <c r="B1133" s="99" t="s">
        <v>330</v>
      </c>
      <c r="C1133" s="99" t="s">
        <v>330</v>
      </c>
      <c r="F1133" s="100" t="s">
        <v>330</v>
      </c>
      <c r="G1133" s="100" t="s">
        <v>330</v>
      </c>
    </row>
    <row r="1134" spans="1:7" ht="18.600000000000001" customHeight="1" x14ac:dyDescent="0.25">
      <c r="A1134" s="99" t="s">
        <v>330</v>
      </c>
      <c r="B1134" s="99" t="s">
        <v>330</v>
      </c>
      <c r="C1134" s="99" t="s">
        <v>330</v>
      </c>
      <c r="F1134" s="100" t="s">
        <v>330</v>
      </c>
      <c r="G1134" s="100" t="s">
        <v>330</v>
      </c>
    </row>
    <row r="1135" spans="1:7" ht="18.600000000000001" customHeight="1" x14ac:dyDescent="0.25">
      <c r="A1135" s="99" t="s">
        <v>330</v>
      </c>
      <c r="B1135" s="99" t="s">
        <v>330</v>
      </c>
      <c r="C1135" s="99" t="s">
        <v>330</v>
      </c>
      <c r="F1135" s="100" t="s">
        <v>330</v>
      </c>
      <c r="G1135" s="100" t="s">
        <v>330</v>
      </c>
    </row>
    <row r="1136" spans="1:7" ht="18.600000000000001" customHeight="1" x14ac:dyDescent="0.25">
      <c r="A1136" s="99" t="s">
        <v>330</v>
      </c>
      <c r="B1136" s="99" t="s">
        <v>330</v>
      </c>
      <c r="C1136" s="99" t="s">
        <v>330</v>
      </c>
      <c r="F1136" s="100" t="s">
        <v>330</v>
      </c>
      <c r="G1136" s="100" t="s">
        <v>330</v>
      </c>
    </row>
    <row r="1137" spans="1:7" ht="18.600000000000001" customHeight="1" x14ac:dyDescent="0.25">
      <c r="A1137" s="99" t="s">
        <v>330</v>
      </c>
      <c r="B1137" s="99" t="s">
        <v>330</v>
      </c>
      <c r="C1137" s="99" t="s">
        <v>330</v>
      </c>
      <c r="F1137" s="100" t="s">
        <v>330</v>
      </c>
      <c r="G1137" s="100" t="s">
        <v>330</v>
      </c>
    </row>
    <row r="1138" spans="1:7" ht="18.600000000000001" customHeight="1" x14ac:dyDescent="0.25">
      <c r="A1138" s="99" t="s">
        <v>330</v>
      </c>
      <c r="B1138" s="99" t="s">
        <v>330</v>
      </c>
      <c r="C1138" s="99" t="s">
        <v>330</v>
      </c>
      <c r="F1138" s="100" t="s">
        <v>330</v>
      </c>
      <c r="G1138" s="100" t="s">
        <v>330</v>
      </c>
    </row>
    <row r="1139" spans="1:7" ht="18.600000000000001" customHeight="1" x14ac:dyDescent="0.25">
      <c r="A1139" s="99" t="s">
        <v>330</v>
      </c>
      <c r="B1139" s="99" t="s">
        <v>330</v>
      </c>
      <c r="C1139" s="99" t="s">
        <v>330</v>
      </c>
      <c r="F1139" s="100" t="s">
        <v>330</v>
      </c>
      <c r="G1139" s="100" t="s">
        <v>330</v>
      </c>
    </row>
    <row r="1140" spans="1:7" ht="18.600000000000001" customHeight="1" x14ac:dyDescent="0.25">
      <c r="A1140" s="99" t="s">
        <v>330</v>
      </c>
      <c r="B1140" s="99" t="s">
        <v>330</v>
      </c>
      <c r="C1140" s="99" t="s">
        <v>330</v>
      </c>
      <c r="F1140" s="100" t="s">
        <v>330</v>
      </c>
      <c r="G1140" s="100" t="s">
        <v>330</v>
      </c>
    </row>
    <row r="1141" spans="1:7" ht="18.600000000000001" customHeight="1" x14ac:dyDescent="0.25">
      <c r="A1141" s="99" t="s">
        <v>330</v>
      </c>
      <c r="B1141" s="99" t="s">
        <v>330</v>
      </c>
      <c r="C1141" s="99" t="s">
        <v>330</v>
      </c>
      <c r="F1141" s="100" t="s">
        <v>330</v>
      </c>
      <c r="G1141" s="100" t="s">
        <v>330</v>
      </c>
    </row>
    <row r="1142" spans="1:7" ht="18.600000000000001" customHeight="1" x14ac:dyDescent="0.25">
      <c r="A1142" s="99" t="s">
        <v>330</v>
      </c>
      <c r="B1142" s="99" t="s">
        <v>330</v>
      </c>
      <c r="C1142" s="99" t="s">
        <v>330</v>
      </c>
      <c r="F1142" s="100" t="s">
        <v>330</v>
      </c>
      <c r="G1142" s="100" t="s">
        <v>330</v>
      </c>
    </row>
    <row r="1143" spans="1:7" ht="18.600000000000001" customHeight="1" x14ac:dyDescent="0.25">
      <c r="A1143" s="99" t="s">
        <v>330</v>
      </c>
      <c r="B1143" s="99" t="s">
        <v>330</v>
      </c>
      <c r="C1143" s="99" t="s">
        <v>330</v>
      </c>
      <c r="F1143" s="100" t="s">
        <v>330</v>
      </c>
      <c r="G1143" s="100" t="s">
        <v>330</v>
      </c>
    </row>
    <row r="1144" spans="1:7" ht="18.600000000000001" customHeight="1" x14ac:dyDescent="0.25">
      <c r="A1144" s="99" t="s">
        <v>330</v>
      </c>
      <c r="B1144" s="99" t="s">
        <v>330</v>
      </c>
      <c r="C1144" s="99" t="s">
        <v>330</v>
      </c>
      <c r="F1144" s="100" t="s">
        <v>330</v>
      </c>
      <c r="G1144" s="100" t="s">
        <v>330</v>
      </c>
    </row>
    <row r="1145" spans="1:7" ht="18.600000000000001" customHeight="1" x14ac:dyDescent="0.25">
      <c r="A1145" s="99" t="s">
        <v>330</v>
      </c>
      <c r="B1145" s="99" t="s">
        <v>330</v>
      </c>
      <c r="C1145" s="99" t="s">
        <v>330</v>
      </c>
      <c r="F1145" s="100" t="s">
        <v>330</v>
      </c>
      <c r="G1145" s="100" t="s">
        <v>330</v>
      </c>
    </row>
    <row r="1146" spans="1:7" ht="18.600000000000001" customHeight="1" x14ac:dyDescent="0.25">
      <c r="A1146" s="99" t="s">
        <v>330</v>
      </c>
      <c r="B1146" s="99" t="s">
        <v>330</v>
      </c>
      <c r="C1146" s="99" t="s">
        <v>330</v>
      </c>
      <c r="F1146" s="100" t="s">
        <v>330</v>
      </c>
      <c r="G1146" s="100" t="s">
        <v>330</v>
      </c>
    </row>
    <row r="1147" spans="1:7" ht="18.600000000000001" customHeight="1" x14ac:dyDescent="0.25">
      <c r="A1147" s="99" t="s">
        <v>330</v>
      </c>
      <c r="B1147" s="99" t="s">
        <v>330</v>
      </c>
      <c r="C1147" s="99" t="s">
        <v>330</v>
      </c>
      <c r="F1147" s="100" t="s">
        <v>330</v>
      </c>
      <c r="G1147" s="100" t="s">
        <v>330</v>
      </c>
    </row>
    <row r="1148" spans="1:7" ht="18.600000000000001" customHeight="1" x14ac:dyDescent="0.25">
      <c r="A1148" s="99" t="s">
        <v>330</v>
      </c>
      <c r="B1148" s="99" t="s">
        <v>330</v>
      </c>
      <c r="C1148" s="99" t="s">
        <v>330</v>
      </c>
      <c r="F1148" s="100" t="s">
        <v>330</v>
      </c>
      <c r="G1148" s="100" t="s">
        <v>330</v>
      </c>
    </row>
    <row r="1149" spans="1:7" ht="18.600000000000001" customHeight="1" x14ac:dyDescent="0.25">
      <c r="A1149" s="99" t="s">
        <v>330</v>
      </c>
      <c r="B1149" s="99" t="s">
        <v>330</v>
      </c>
      <c r="C1149" s="99" t="s">
        <v>330</v>
      </c>
      <c r="F1149" s="100" t="s">
        <v>330</v>
      </c>
      <c r="G1149" s="100" t="s">
        <v>330</v>
      </c>
    </row>
    <row r="1150" spans="1:7" ht="18.600000000000001" customHeight="1" x14ac:dyDescent="0.25">
      <c r="A1150" s="99" t="s">
        <v>330</v>
      </c>
      <c r="B1150" s="99" t="s">
        <v>330</v>
      </c>
      <c r="C1150" s="99" t="s">
        <v>330</v>
      </c>
      <c r="F1150" s="100" t="s">
        <v>330</v>
      </c>
      <c r="G1150" s="100" t="s">
        <v>330</v>
      </c>
    </row>
    <row r="1151" spans="1:7" ht="18.600000000000001" customHeight="1" x14ac:dyDescent="0.25">
      <c r="A1151" s="99" t="s">
        <v>330</v>
      </c>
      <c r="B1151" s="99" t="s">
        <v>330</v>
      </c>
      <c r="C1151" s="99" t="s">
        <v>330</v>
      </c>
      <c r="F1151" s="100" t="s">
        <v>330</v>
      </c>
      <c r="G1151" s="100" t="s">
        <v>330</v>
      </c>
    </row>
    <row r="1152" spans="1:7" ht="18.600000000000001" customHeight="1" x14ac:dyDescent="0.25">
      <c r="A1152" s="99" t="s">
        <v>330</v>
      </c>
      <c r="B1152" s="99" t="s">
        <v>330</v>
      </c>
      <c r="C1152" s="99" t="s">
        <v>330</v>
      </c>
      <c r="F1152" s="100" t="s">
        <v>330</v>
      </c>
      <c r="G1152" s="100" t="s">
        <v>330</v>
      </c>
    </row>
    <row r="1153" spans="1:7" ht="18.600000000000001" customHeight="1" x14ac:dyDescent="0.25">
      <c r="A1153" s="99" t="s">
        <v>330</v>
      </c>
      <c r="B1153" s="99" t="s">
        <v>330</v>
      </c>
      <c r="C1153" s="99" t="s">
        <v>330</v>
      </c>
      <c r="F1153" s="100" t="s">
        <v>330</v>
      </c>
      <c r="G1153" s="100" t="s">
        <v>330</v>
      </c>
    </row>
    <row r="1154" spans="1:7" ht="18.600000000000001" customHeight="1" x14ac:dyDescent="0.25">
      <c r="A1154" s="99" t="s">
        <v>330</v>
      </c>
      <c r="B1154" s="99" t="s">
        <v>330</v>
      </c>
      <c r="C1154" s="99" t="s">
        <v>330</v>
      </c>
      <c r="F1154" s="100" t="s">
        <v>330</v>
      </c>
      <c r="G1154" s="100" t="s">
        <v>330</v>
      </c>
    </row>
    <row r="1155" spans="1:7" ht="18.600000000000001" customHeight="1" x14ac:dyDescent="0.25">
      <c r="A1155" s="99" t="s">
        <v>330</v>
      </c>
      <c r="B1155" s="99" t="s">
        <v>330</v>
      </c>
      <c r="C1155" s="99" t="s">
        <v>330</v>
      </c>
      <c r="F1155" s="100" t="s">
        <v>330</v>
      </c>
      <c r="G1155" s="100" t="s">
        <v>330</v>
      </c>
    </row>
    <row r="1156" spans="1:7" ht="18.600000000000001" customHeight="1" x14ac:dyDescent="0.25">
      <c r="A1156" s="99" t="s">
        <v>330</v>
      </c>
      <c r="B1156" s="99" t="s">
        <v>330</v>
      </c>
      <c r="C1156" s="99" t="s">
        <v>330</v>
      </c>
      <c r="F1156" s="100" t="s">
        <v>330</v>
      </c>
      <c r="G1156" s="100" t="s">
        <v>330</v>
      </c>
    </row>
    <row r="1157" spans="1:7" ht="18.600000000000001" customHeight="1" x14ac:dyDescent="0.25">
      <c r="A1157" s="99" t="s">
        <v>330</v>
      </c>
      <c r="B1157" s="99" t="s">
        <v>330</v>
      </c>
      <c r="C1157" s="99" t="s">
        <v>330</v>
      </c>
      <c r="F1157" s="100" t="s">
        <v>330</v>
      </c>
      <c r="G1157" s="100" t="s">
        <v>330</v>
      </c>
    </row>
    <row r="1158" spans="1:7" ht="18.600000000000001" customHeight="1" x14ac:dyDescent="0.25">
      <c r="A1158" s="99" t="s">
        <v>330</v>
      </c>
      <c r="B1158" s="99" t="s">
        <v>330</v>
      </c>
      <c r="C1158" s="99" t="s">
        <v>330</v>
      </c>
      <c r="F1158" s="100" t="s">
        <v>330</v>
      </c>
      <c r="G1158" s="100" t="s">
        <v>330</v>
      </c>
    </row>
    <row r="1159" spans="1:7" ht="18.600000000000001" customHeight="1" x14ac:dyDescent="0.25">
      <c r="A1159" s="99" t="s">
        <v>330</v>
      </c>
      <c r="B1159" s="99" t="s">
        <v>330</v>
      </c>
      <c r="C1159" s="99" t="s">
        <v>330</v>
      </c>
      <c r="F1159" s="100" t="s">
        <v>330</v>
      </c>
      <c r="G1159" s="100" t="s">
        <v>330</v>
      </c>
    </row>
    <row r="1160" spans="1:7" ht="18.600000000000001" customHeight="1" x14ac:dyDescent="0.25">
      <c r="A1160" s="99" t="s">
        <v>330</v>
      </c>
      <c r="B1160" s="99" t="s">
        <v>330</v>
      </c>
      <c r="C1160" s="99" t="s">
        <v>330</v>
      </c>
      <c r="F1160" s="100" t="s">
        <v>330</v>
      </c>
      <c r="G1160" s="100" t="s">
        <v>330</v>
      </c>
    </row>
    <row r="1161" spans="1:7" ht="18.600000000000001" customHeight="1" x14ac:dyDescent="0.25">
      <c r="A1161" s="99" t="s">
        <v>330</v>
      </c>
      <c r="B1161" s="99" t="s">
        <v>330</v>
      </c>
      <c r="C1161" s="99" t="s">
        <v>330</v>
      </c>
      <c r="F1161" s="100" t="s">
        <v>330</v>
      </c>
      <c r="G1161" s="100" t="s">
        <v>330</v>
      </c>
    </row>
    <row r="1162" spans="1:7" ht="18.600000000000001" customHeight="1" x14ac:dyDescent="0.25">
      <c r="A1162" s="99" t="s">
        <v>330</v>
      </c>
      <c r="B1162" s="99" t="s">
        <v>330</v>
      </c>
      <c r="C1162" s="99" t="s">
        <v>330</v>
      </c>
      <c r="F1162" s="100" t="s">
        <v>330</v>
      </c>
      <c r="G1162" s="100" t="s">
        <v>330</v>
      </c>
    </row>
    <row r="1163" spans="1:7" ht="18.600000000000001" customHeight="1" x14ac:dyDescent="0.25">
      <c r="A1163" s="99" t="s">
        <v>330</v>
      </c>
      <c r="B1163" s="99" t="s">
        <v>330</v>
      </c>
      <c r="C1163" s="99" t="s">
        <v>330</v>
      </c>
      <c r="F1163" s="100" t="s">
        <v>330</v>
      </c>
      <c r="G1163" s="100" t="s">
        <v>330</v>
      </c>
    </row>
    <row r="1164" spans="1:7" ht="18.600000000000001" customHeight="1" x14ac:dyDescent="0.25">
      <c r="A1164" s="99" t="s">
        <v>330</v>
      </c>
      <c r="B1164" s="99" t="s">
        <v>330</v>
      </c>
      <c r="C1164" s="99" t="s">
        <v>330</v>
      </c>
      <c r="F1164" s="100" t="s">
        <v>330</v>
      </c>
      <c r="G1164" s="100" t="s">
        <v>330</v>
      </c>
    </row>
    <row r="1165" spans="1:7" ht="18.600000000000001" customHeight="1" x14ac:dyDescent="0.25">
      <c r="A1165" s="99" t="s">
        <v>330</v>
      </c>
      <c r="B1165" s="99" t="s">
        <v>330</v>
      </c>
      <c r="C1165" s="99" t="s">
        <v>330</v>
      </c>
      <c r="F1165" s="100" t="s">
        <v>330</v>
      </c>
      <c r="G1165" s="100" t="s">
        <v>330</v>
      </c>
    </row>
    <row r="1166" spans="1:7" ht="18.600000000000001" customHeight="1" x14ac:dyDescent="0.25">
      <c r="A1166" s="99" t="s">
        <v>330</v>
      </c>
      <c r="B1166" s="99" t="s">
        <v>330</v>
      </c>
      <c r="C1166" s="99" t="s">
        <v>330</v>
      </c>
      <c r="F1166" s="100" t="s">
        <v>330</v>
      </c>
      <c r="G1166" s="100" t="s">
        <v>330</v>
      </c>
    </row>
    <row r="1167" spans="1:7" ht="18.600000000000001" customHeight="1" x14ac:dyDescent="0.25">
      <c r="A1167" s="99" t="s">
        <v>330</v>
      </c>
      <c r="B1167" s="99" t="s">
        <v>330</v>
      </c>
      <c r="C1167" s="99" t="s">
        <v>330</v>
      </c>
      <c r="F1167" s="100" t="s">
        <v>330</v>
      </c>
      <c r="G1167" s="100" t="s">
        <v>330</v>
      </c>
    </row>
    <row r="1168" spans="1:7" ht="18.600000000000001" customHeight="1" x14ac:dyDescent="0.25">
      <c r="A1168" s="99" t="s">
        <v>330</v>
      </c>
      <c r="B1168" s="99" t="s">
        <v>330</v>
      </c>
      <c r="C1168" s="99" t="s">
        <v>330</v>
      </c>
      <c r="F1168" s="100" t="s">
        <v>330</v>
      </c>
      <c r="G1168" s="100" t="s">
        <v>330</v>
      </c>
    </row>
    <row r="1169" spans="1:7" ht="18.600000000000001" customHeight="1" x14ac:dyDescent="0.25">
      <c r="A1169" s="99" t="s">
        <v>330</v>
      </c>
      <c r="B1169" s="99" t="s">
        <v>330</v>
      </c>
      <c r="C1169" s="99" t="s">
        <v>330</v>
      </c>
      <c r="F1169" s="100" t="s">
        <v>330</v>
      </c>
      <c r="G1169" s="100" t="s">
        <v>330</v>
      </c>
    </row>
    <row r="1170" spans="1:7" ht="18.600000000000001" customHeight="1" x14ac:dyDescent="0.25">
      <c r="A1170" s="99" t="s">
        <v>330</v>
      </c>
      <c r="B1170" s="99" t="s">
        <v>330</v>
      </c>
      <c r="C1170" s="99" t="s">
        <v>330</v>
      </c>
      <c r="F1170" s="100" t="s">
        <v>330</v>
      </c>
      <c r="G1170" s="100" t="s">
        <v>330</v>
      </c>
    </row>
    <row r="1171" spans="1:7" ht="18.600000000000001" customHeight="1" x14ac:dyDescent="0.25">
      <c r="A1171" s="99" t="s">
        <v>330</v>
      </c>
      <c r="B1171" s="99" t="s">
        <v>330</v>
      </c>
      <c r="C1171" s="99" t="s">
        <v>330</v>
      </c>
      <c r="F1171" s="100" t="s">
        <v>330</v>
      </c>
      <c r="G1171" s="100" t="s">
        <v>330</v>
      </c>
    </row>
    <row r="1172" spans="1:7" ht="18.600000000000001" customHeight="1" x14ac:dyDescent="0.25">
      <c r="A1172" s="99" t="s">
        <v>330</v>
      </c>
      <c r="B1172" s="99" t="s">
        <v>330</v>
      </c>
      <c r="C1172" s="99" t="s">
        <v>330</v>
      </c>
      <c r="F1172" s="100" t="s">
        <v>330</v>
      </c>
      <c r="G1172" s="100" t="s">
        <v>330</v>
      </c>
    </row>
    <row r="1173" spans="1:7" ht="18.600000000000001" customHeight="1" x14ac:dyDescent="0.25">
      <c r="A1173" s="99" t="s">
        <v>330</v>
      </c>
      <c r="B1173" s="99" t="s">
        <v>330</v>
      </c>
      <c r="C1173" s="99" t="s">
        <v>330</v>
      </c>
      <c r="F1173" s="100" t="s">
        <v>330</v>
      </c>
      <c r="G1173" s="100" t="s">
        <v>330</v>
      </c>
    </row>
    <row r="1174" spans="1:7" ht="18.600000000000001" customHeight="1" x14ac:dyDescent="0.25">
      <c r="A1174" s="99" t="s">
        <v>330</v>
      </c>
      <c r="B1174" s="99" t="s">
        <v>330</v>
      </c>
      <c r="C1174" s="99" t="s">
        <v>330</v>
      </c>
      <c r="F1174" s="100" t="s">
        <v>330</v>
      </c>
      <c r="G1174" s="100" t="s">
        <v>330</v>
      </c>
    </row>
    <row r="1175" spans="1:7" ht="18.600000000000001" customHeight="1" x14ac:dyDescent="0.25">
      <c r="A1175" s="99" t="s">
        <v>330</v>
      </c>
      <c r="B1175" s="99" t="s">
        <v>330</v>
      </c>
      <c r="C1175" s="99" t="s">
        <v>330</v>
      </c>
      <c r="F1175" s="100" t="s">
        <v>330</v>
      </c>
      <c r="G1175" s="100" t="s">
        <v>330</v>
      </c>
    </row>
    <row r="1176" spans="1:7" ht="18.600000000000001" customHeight="1" x14ac:dyDescent="0.25">
      <c r="A1176" s="99" t="s">
        <v>330</v>
      </c>
      <c r="B1176" s="99" t="s">
        <v>330</v>
      </c>
      <c r="C1176" s="99" t="s">
        <v>330</v>
      </c>
      <c r="F1176" s="100" t="s">
        <v>330</v>
      </c>
      <c r="G1176" s="100" t="s">
        <v>330</v>
      </c>
    </row>
    <row r="1177" spans="1:7" ht="18.600000000000001" customHeight="1" x14ac:dyDescent="0.25">
      <c r="A1177" s="99" t="s">
        <v>330</v>
      </c>
      <c r="B1177" s="99" t="s">
        <v>330</v>
      </c>
      <c r="C1177" s="99" t="s">
        <v>330</v>
      </c>
      <c r="F1177" s="100" t="s">
        <v>330</v>
      </c>
      <c r="G1177" s="100" t="s">
        <v>330</v>
      </c>
    </row>
    <row r="1178" spans="1:7" ht="18.600000000000001" customHeight="1" x14ac:dyDescent="0.25">
      <c r="A1178" s="99" t="s">
        <v>330</v>
      </c>
      <c r="B1178" s="99" t="s">
        <v>330</v>
      </c>
      <c r="C1178" s="99" t="s">
        <v>330</v>
      </c>
      <c r="F1178" s="100" t="s">
        <v>330</v>
      </c>
      <c r="G1178" s="100" t="s">
        <v>330</v>
      </c>
    </row>
    <row r="1179" spans="1:7" ht="18.600000000000001" customHeight="1" x14ac:dyDescent="0.25">
      <c r="A1179" s="99" t="s">
        <v>330</v>
      </c>
      <c r="B1179" s="99" t="s">
        <v>330</v>
      </c>
      <c r="C1179" s="99" t="s">
        <v>330</v>
      </c>
      <c r="F1179" s="100" t="s">
        <v>330</v>
      </c>
      <c r="G1179" s="100" t="s">
        <v>330</v>
      </c>
    </row>
    <row r="1180" spans="1:7" ht="18.600000000000001" customHeight="1" x14ac:dyDescent="0.25">
      <c r="A1180" s="99" t="s">
        <v>330</v>
      </c>
      <c r="B1180" s="99" t="s">
        <v>330</v>
      </c>
      <c r="C1180" s="99" t="s">
        <v>330</v>
      </c>
      <c r="F1180" s="100" t="s">
        <v>330</v>
      </c>
      <c r="G1180" s="100" t="s">
        <v>330</v>
      </c>
    </row>
    <row r="1181" spans="1:7" ht="18.600000000000001" customHeight="1" x14ac:dyDescent="0.25">
      <c r="A1181" s="99" t="s">
        <v>330</v>
      </c>
      <c r="B1181" s="99" t="s">
        <v>330</v>
      </c>
      <c r="C1181" s="99" t="s">
        <v>330</v>
      </c>
      <c r="F1181" s="100" t="s">
        <v>330</v>
      </c>
      <c r="G1181" s="100" t="s">
        <v>330</v>
      </c>
    </row>
    <row r="1182" spans="1:7" ht="18.600000000000001" customHeight="1" x14ac:dyDescent="0.25">
      <c r="A1182" s="99" t="s">
        <v>330</v>
      </c>
      <c r="B1182" s="99" t="s">
        <v>330</v>
      </c>
      <c r="C1182" s="99" t="s">
        <v>330</v>
      </c>
      <c r="F1182" s="100" t="s">
        <v>330</v>
      </c>
      <c r="G1182" s="100" t="s">
        <v>330</v>
      </c>
    </row>
    <row r="1183" spans="1:7" ht="18.600000000000001" customHeight="1" x14ac:dyDescent="0.25">
      <c r="A1183" s="99" t="s">
        <v>330</v>
      </c>
      <c r="B1183" s="99" t="s">
        <v>330</v>
      </c>
      <c r="C1183" s="99" t="s">
        <v>330</v>
      </c>
      <c r="F1183" s="100" t="s">
        <v>330</v>
      </c>
      <c r="G1183" s="100" t="s">
        <v>330</v>
      </c>
    </row>
    <row r="1184" spans="1:7" ht="18.600000000000001" customHeight="1" x14ac:dyDescent="0.25">
      <c r="A1184" s="99" t="s">
        <v>330</v>
      </c>
      <c r="B1184" s="99" t="s">
        <v>330</v>
      </c>
      <c r="C1184" s="99" t="s">
        <v>330</v>
      </c>
      <c r="F1184" s="100" t="s">
        <v>330</v>
      </c>
      <c r="G1184" s="100" t="s">
        <v>330</v>
      </c>
    </row>
    <row r="1185" spans="1:7" ht="18.600000000000001" customHeight="1" x14ac:dyDescent="0.25">
      <c r="A1185" s="99" t="s">
        <v>330</v>
      </c>
      <c r="B1185" s="99" t="s">
        <v>330</v>
      </c>
      <c r="C1185" s="99" t="s">
        <v>330</v>
      </c>
      <c r="F1185" s="100" t="s">
        <v>330</v>
      </c>
      <c r="G1185" s="100" t="s">
        <v>330</v>
      </c>
    </row>
    <row r="1186" spans="1:7" ht="18.600000000000001" customHeight="1" x14ac:dyDescent="0.25">
      <c r="A1186" s="99" t="s">
        <v>330</v>
      </c>
      <c r="B1186" s="99" t="s">
        <v>330</v>
      </c>
      <c r="C1186" s="99" t="s">
        <v>330</v>
      </c>
      <c r="F1186" s="100" t="s">
        <v>330</v>
      </c>
      <c r="G1186" s="100" t="s">
        <v>330</v>
      </c>
    </row>
    <row r="1187" spans="1:7" ht="18.600000000000001" customHeight="1" x14ac:dyDescent="0.25">
      <c r="A1187" s="99" t="s">
        <v>330</v>
      </c>
      <c r="B1187" s="99" t="s">
        <v>330</v>
      </c>
      <c r="C1187" s="99" t="s">
        <v>330</v>
      </c>
      <c r="F1187" s="100" t="s">
        <v>330</v>
      </c>
      <c r="G1187" s="100" t="s">
        <v>330</v>
      </c>
    </row>
    <row r="1188" spans="1:7" ht="18.600000000000001" customHeight="1" x14ac:dyDescent="0.25">
      <c r="A1188" s="99" t="s">
        <v>330</v>
      </c>
      <c r="B1188" s="99" t="s">
        <v>330</v>
      </c>
      <c r="C1188" s="99" t="s">
        <v>330</v>
      </c>
      <c r="F1188" s="100" t="s">
        <v>330</v>
      </c>
      <c r="G1188" s="100" t="s">
        <v>330</v>
      </c>
    </row>
    <row r="1189" spans="1:7" ht="18.600000000000001" customHeight="1" x14ac:dyDescent="0.25">
      <c r="A1189" s="99" t="s">
        <v>330</v>
      </c>
      <c r="B1189" s="99" t="s">
        <v>330</v>
      </c>
      <c r="C1189" s="99" t="s">
        <v>330</v>
      </c>
      <c r="F1189" s="100" t="s">
        <v>330</v>
      </c>
      <c r="G1189" s="100" t="s">
        <v>330</v>
      </c>
    </row>
    <row r="1190" spans="1:7" ht="18.600000000000001" customHeight="1" x14ac:dyDescent="0.25">
      <c r="A1190" s="99" t="s">
        <v>330</v>
      </c>
      <c r="B1190" s="99" t="s">
        <v>330</v>
      </c>
      <c r="C1190" s="99" t="s">
        <v>330</v>
      </c>
      <c r="F1190" s="100" t="s">
        <v>330</v>
      </c>
      <c r="G1190" s="100" t="s">
        <v>330</v>
      </c>
    </row>
    <row r="1191" spans="1:7" ht="18.600000000000001" customHeight="1" x14ac:dyDescent="0.25">
      <c r="A1191" s="99" t="s">
        <v>330</v>
      </c>
      <c r="B1191" s="99" t="s">
        <v>330</v>
      </c>
      <c r="C1191" s="99" t="s">
        <v>330</v>
      </c>
      <c r="F1191" s="100" t="s">
        <v>330</v>
      </c>
      <c r="G1191" s="100" t="s">
        <v>330</v>
      </c>
    </row>
    <row r="1192" spans="1:7" ht="18.600000000000001" customHeight="1" x14ac:dyDescent="0.25">
      <c r="A1192" s="99" t="s">
        <v>330</v>
      </c>
      <c r="B1192" s="99" t="s">
        <v>330</v>
      </c>
      <c r="C1192" s="99" t="s">
        <v>330</v>
      </c>
      <c r="F1192" s="100" t="s">
        <v>330</v>
      </c>
      <c r="G1192" s="100" t="s">
        <v>330</v>
      </c>
    </row>
    <row r="1193" spans="1:7" ht="18.600000000000001" customHeight="1" x14ac:dyDescent="0.25">
      <c r="A1193" s="99" t="s">
        <v>330</v>
      </c>
      <c r="B1193" s="99" t="s">
        <v>330</v>
      </c>
      <c r="C1193" s="99" t="s">
        <v>330</v>
      </c>
      <c r="F1193" s="100" t="s">
        <v>330</v>
      </c>
      <c r="G1193" s="100" t="s">
        <v>330</v>
      </c>
    </row>
    <row r="1194" spans="1:7" ht="18.600000000000001" customHeight="1" x14ac:dyDescent="0.25">
      <c r="A1194" s="99" t="s">
        <v>330</v>
      </c>
      <c r="B1194" s="99" t="s">
        <v>330</v>
      </c>
      <c r="C1194" s="99" t="s">
        <v>330</v>
      </c>
      <c r="F1194" s="100" t="s">
        <v>330</v>
      </c>
      <c r="G1194" s="100" t="s">
        <v>330</v>
      </c>
    </row>
    <row r="1195" spans="1:7" ht="18.600000000000001" customHeight="1" x14ac:dyDescent="0.25">
      <c r="A1195" s="99" t="s">
        <v>330</v>
      </c>
      <c r="B1195" s="99" t="s">
        <v>330</v>
      </c>
      <c r="C1195" s="99" t="s">
        <v>330</v>
      </c>
      <c r="F1195" s="100" t="s">
        <v>330</v>
      </c>
      <c r="G1195" s="100" t="s">
        <v>330</v>
      </c>
    </row>
    <row r="1196" spans="1:7" ht="18.600000000000001" customHeight="1" x14ac:dyDescent="0.25">
      <c r="A1196" s="99" t="s">
        <v>330</v>
      </c>
      <c r="B1196" s="99" t="s">
        <v>330</v>
      </c>
      <c r="C1196" s="99" t="s">
        <v>330</v>
      </c>
      <c r="F1196" s="100" t="s">
        <v>330</v>
      </c>
      <c r="G1196" s="100" t="s">
        <v>330</v>
      </c>
    </row>
    <row r="1197" spans="1:7" ht="18.600000000000001" customHeight="1" x14ac:dyDescent="0.25">
      <c r="A1197" s="99" t="s">
        <v>330</v>
      </c>
      <c r="B1197" s="99" t="s">
        <v>330</v>
      </c>
      <c r="C1197" s="99" t="s">
        <v>330</v>
      </c>
      <c r="F1197" s="100" t="s">
        <v>330</v>
      </c>
      <c r="G1197" s="100" t="s">
        <v>330</v>
      </c>
    </row>
    <row r="1198" spans="1:7" ht="18.600000000000001" customHeight="1" x14ac:dyDescent="0.25">
      <c r="A1198" s="99" t="s">
        <v>330</v>
      </c>
      <c r="B1198" s="99" t="s">
        <v>330</v>
      </c>
      <c r="C1198" s="99" t="s">
        <v>330</v>
      </c>
      <c r="F1198" s="100" t="s">
        <v>330</v>
      </c>
      <c r="G1198" s="100" t="s">
        <v>330</v>
      </c>
    </row>
    <row r="1199" spans="1:7" ht="18.600000000000001" customHeight="1" x14ac:dyDescent="0.25">
      <c r="A1199" s="99" t="s">
        <v>330</v>
      </c>
      <c r="B1199" s="99" t="s">
        <v>330</v>
      </c>
      <c r="C1199" s="99" t="s">
        <v>330</v>
      </c>
      <c r="F1199" s="100" t="s">
        <v>330</v>
      </c>
      <c r="G1199" s="100" t="s">
        <v>330</v>
      </c>
    </row>
    <row r="1200" spans="1:7" ht="18.600000000000001" customHeight="1" x14ac:dyDescent="0.25">
      <c r="A1200" s="99" t="s">
        <v>330</v>
      </c>
      <c r="B1200" s="99" t="s">
        <v>330</v>
      </c>
      <c r="C1200" s="99" t="s">
        <v>330</v>
      </c>
      <c r="F1200" s="100" t="s">
        <v>330</v>
      </c>
      <c r="G1200" s="100" t="s">
        <v>330</v>
      </c>
    </row>
    <row r="1201" spans="1:7" ht="18.600000000000001" customHeight="1" x14ac:dyDescent="0.25">
      <c r="A1201" s="99" t="s">
        <v>330</v>
      </c>
      <c r="B1201" s="99" t="s">
        <v>330</v>
      </c>
      <c r="C1201" s="99" t="s">
        <v>330</v>
      </c>
      <c r="F1201" s="100" t="s">
        <v>330</v>
      </c>
      <c r="G1201" s="100" t="s">
        <v>330</v>
      </c>
    </row>
    <row r="1202" spans="1:7" ht="18.600000000000001" customHeight="1" x14ac:dyDescent="0.25">
      <c r="A1202" s="99" t="s">
        <v>330</v>
      </c>
      <c r="B1202" s="99" t="s">
        <v>330</v>
      </c>
      <c r="C1202" s="99" t="s">
        <v>330</v>
      </c>
      <c r="F1202" s="100" t="s">
        <v>330</v>
      </c>
      <c r="G1202" s="100" t="s">
        <v>330</v>
      </c>
    </row>
    <row r="1203" spans="1:7" ht="18.600000000000001" customHeight="1" x14ac:dyDescent="0.25">
      <c r="A1203" s="99" t="s">
        <v>330</v>
      </c>
      <c r="B1203" s="99" t="s">
        <v>330</v>
      </c>
      <c r="C1203" s="99" t="s">
        <v>330</v>
      </c>
      <c r="F1203" s="100" t="s">
        <v>330</v>
      </c>
      <c r="G1203" s="100" t="s">
        <v>330</v>
      </c>
    </row>
    <row r="1204" spans="1:7" ht="18.600000000000001" customHeight="1" x14ac:dyDescent="0.25">
      <c r="A1204" s="99" t="s">
        <v>330</v>
      </c>
      <c r="B1204" s="99" t="s">
        <v>330</v>
      </c>
      <c r="C1204" s="99" t="s">
        <v>330</v>
      </c>
      <c r="F1204" s="100" t="s">
        <v>330</v>
      </c>
      <c r="G1204" s="100" t="s">
        <v>330</v>
      </c>
    </row>
    <row r="1205" spans="1:7" ht="18.600000000000001" customHeight="1" x14ac:dyDescent="0.25">
      <c r="A1205" s="99" t="s">
        <v>330</v>
      </c>
      <c r="B1205" s="99" t="s">
        <v>330</v>
      </c>
      <c r="C1205" s="99" t="s">
        <v>330</v>
      </c>
      <c r="F1205" s="100" t="s">
        <v>330</v>
      </c>
      <c r="G1205" s="100" t="s">
        <v>330</v>
      </c>
    </row>
    <row r="1206" spans="1:7" ht="18.600000000000001" customHeight="1" x14ac:dyDescent="0.25">
      <c r="A1206" s="99" t="s">
        <v>330</v>
      </c>
      <c r="B1206" s="99" t="s">
        <v>330</v>
      </c>
      <c r="C1206" s="99" t="s">
        <v>330</v>
      </c>
      <c r="F1206" s="100" t="s">
        <v>330</v>
      </c>
      <c r="G1206" s="100" t="s">
        <v>330</v>
      </c>
    </row>
    <row r="1207" spans="1:7" ht="18.600000000000001" customHeight="1" x14ac:dyDescent="0.25">
      <c r="A1207" s="99" t="s">
        <v>330</v>
      </c>
      <c r="B1207" s="99" t="s">
        <v>330</v>
      </c>
      <c r="C1207" s="99" t="s">
        <v>330</v>
      </c>
      <c r="F1207" s="100" t="s">
        <v>330</v>
      </c>
      <c r="G1207" s="100" t="s">
        <v>330</v>
      </c>
    </row>
    <row r="1208" spans="1:7" ht="18.600000000000001" customHeight="1" x14ac:dyDescent="0.25">
      <c r="A1208" s="99" t="s">
        <v>330</v>
      </c>
      <c r="B1208" s="99" t="s">
        <v>330</v>
      </c>
      <c r="C1208" s="99" t="s">
        <v>330</v>
      </c>
      <c r="F1208" s="100" t="s">
        <v>330</v>
      </c>
      <c r="G1208" s="100" t="s">
        <v>330</v>
      </c>
    </row>
    <row r="1209" spans="1:7" ht="18.600000000000001" customHeight="1" x14ac:dyDescent="0.25">
      <c r="A1209" s="99" t="s">
        <v>330</v>
      </c>
      <c r="B1209" s="99" t="s">
        <v>330</v>
      </c>
      <c r="C1209" s="99" t="s">
        <v>330</v>
      </c>
      <c r="F1209" s="100" t="s">
        <v>330</v>
      </c>
      <c r="G1209" s="100" t="s">
        <v>330</v>
      </c>
    </row>
    <row r="1210" spans="1:7" ht="18.600000000000001" customHeight="1" x14ac:dyDescent="0.25">
      <c r="A1210" s="99" t="s">
        <v>330</v>
      </c>
      <c r="B1210" s="99" t="s">
        <v>330</v>
      </c>
      <c r="C1210" s="99" t="s">
        <v>330</v>
      </c>
      <c r="F1210" s="100" t="s">
        <v>330</v>
      </c>
      <c r="G1210" s="100" t="s">
        <v>330</v>
      </c>
    </row>
    <row r="1211" spans="1:7" ht="18.600000000000001" customHeight="1" x14ac:dyDescent="0.25">
      <c r="A1211" s="99" t="s">
        <v>330</v>
      </c>
      <c r="B1211" s="99" t="s">
        <v>330</v>
      </c>
      <c r="C1211" s="99" t="s">
        <v>330</v>
      </c>
      <c r="F1211" s="100" t="s">
        <v>330</v>
      </c>
      <c r="G1211" s="100" t="s">
        <v>330</v>
      </c>
    </row>
    <row r="1212" spans="1:7" ht="18.600000000000001" customHeight="1" x14ac:dyDescent="0.25">
      <c r="A1212" s="99" t="s">
        <v>330</v>
      </c>
      <c r="B1212" s="99" t="s">
        <v>330</v>
      </c>
      <c r="C1212" s="99" t="s">
        <v>330</v>
      </c>
      <c r="F1212" s="100" t="s">
        <v>330</v>
      </c>
      <c r="G1212" s="100" t="s">
        <v>330</v>
      </c>
    </row>
    <row r="1213" spans="1:7" ht="18.600000000000001" customHeight="1" x14ac:dyDescent="0.25">
      <c r="A1213" s="99" t="s">
        <v>330</v>
      </c>
      <c r="B1213" s="99" t="s">
        <v>330</v>
      </c>
      <c r="C1213" s="99" t="s">
        <v>330</v>
      </c>
      <c r="F1213" s="100" t="s">
        <v>330</v>
      </c>
      <c r="G1213" s="100" t="s">
        <v>330</v>
      </c>
    </row>
    <row r="1214" spans="1:7" ht="18.600000000000001" customHeight="1" x14ac:dyDescent="0.25">
      <c r="A1214" s="99" t="s">
        <v>330</v>
      </c>
      <c r="B1214" s="99" t="s">
        <v>330</v>
      </c>
      <c r="C1214" s="99" t="s">
        <v>330</v>
      </c>
      <c r="F1214" s="100" t="s">
        <v>330</v>
      </c>
      <c r="G1214" s="100" t="s">
        <v>330</v>
      </c>
    </row>
    <row r="1215" spans="1:7" ht="18.600000000000001" customHeight="1" x14ac:dyDescent="0.25">
      <c r="A1215" s="99" t="s">
        <v>330</v>
      </c>
      <c r="B1215" s="99" t="s">
        <v>330</v>
      </c>
      <c r="C1215" s="99" t="s">
        <v>330</v>
      </c>
      <c r="F1215" s="100" t="s">
        <v>330</v>
      </c>
      <c r="G1215" s="100" t="s">
        <v>330</v>
      </c>
    </row>
    <row r="1216" spans="1:7" ht="18.600000000000001" customHeight="1" x14ac:dyDescent="0.25">
      <c r="A1216" s="99" t="s">
        <v>330</v>
      </c>
      <c r="B1216" s="99" t="s">
        <v>330</v>
      </c>
      <c r="C1216" s="99" t="s">
        <v>330</v>
      </c>
      <c r="F1216" s="100" t="s">
        <v>330</v>
      </c>
      <c r="G1216" s="100" t="s">
        <v>330</v>
      </c>
    </row>
    <row r="1217" spans="1:7" ht="18.600000000000001" customHeight="1" x14ac:dyDescent="0.25">
      <c r="A1217" s="99" t="s">
        <v>330</v>
      </c>
      <c r="B1217" s="99" t="s">
        <v>330</v>
      </c>
      <c r="C1217" s="99" t="s">
        <v>330</v>
      </c>
      <c r="F1217" s="100" t="s">
        <v>330</v>
      </c>
      <c r="G1217" s="100" t="s">
        <v>330</v>
      </c>
    </row>
    <row r="1218" spans="1:7" ht="18.600000000000001" customHeight="1" x14ac:dyDescent="0.25">
      <c r="A1218" s="99" t="s">
        <v>330</v>
      </c>
      <c r="B1218" s="99" t="s">
        <v>330</v>
      </c>
      <c r="C1218" s="99" t="s">
        <v>330</v>
      </c>
      <c r="F1218" s="100" t="s">
        <v>330</v>
      </c>
      <c r="G1218" s="100" t="s">
        <v>330</v>
      </c>
    </row>
    <row r="1219" spans="1:7" ht="18.600000000000001" customHeight="1" x14ac:dyDescent="0.25">
      <c r="A1219" s="99" t="s">
        <v>330</v>
      </c>
      <c r="B1219" s="99" t="s">
        <v>330</v>
      </c>
      <c r="C1219" s="99" t="s">
        <v>330</v>
      </c>
      <c r="F1219" s="100" t="s">
        <v>330</v>
      </c>
      <c r="G1219" s="100" t="s">
        <v>330</v>
      </c>
    </row>
    <row r="1220" spans="1:7" ht="18.600000000000001" customHeight="1" x14ac:dyDescent="0.25">
      <c r="A1220" s="99" t="s">
        <v>330</v>
      </c>
      <c r="B1220" s="99" t="s">
        <v>330</v>
      </c>
      <c r="C1220" s="99" t="s">
        <v>330</v>
      </c>
      <c r="F1220" s="100" t="s">
        <v>330</v>
      </c>
      <c r="G1220" s="100" t="s">
        <v>330</v>
      </c>
    </row>
    <row r="1221" spans="1:7" ht="18.600000000000001" customHeight="1" x14ac:dyDescent="0.25">
      <c r="A1221" s="99" t="s">
        <v>330</v>
      </c>
      <c r="B1221" s="99" t="s">
        <v>330</v>
      </c>
      <c r="C1221" s="99" t="s">
        <v>330</v>
      </c>
      <c r="F1221" s="100" t="s">
        <v>330</v>
      </c>
      <c r="G1221" s="100" t="s">
        <v>330</v>
      </c>
    </row>
    <row r="1222" spans="1:7" ht="18.600000000000001" customHeight="1" x14ac:dyDescent="0.25">
      <c r="A1222" s="99" t="s">
        <v>330</v>
      </c>
      <c r="B1222" s="99" t="s">
        <v>330</v>
      </c>
      <c r="C1222" s="99" t="s">
        <v>330</v>
      </c>
      <c r="F1222" s="100" t="s">
        <v>330</v>
      </c>
      <c r="G1222" s="100" t="s">
        <v>330</v>
      </c>
    </row>
    <row r="1223" spans="1:7" ht="18.600000000000001" customHeight="1" x14ac:dyDescent="0.25">
      <c r="A1223" s="99" t="s">
        <v>330</v>
      </c>
      <c r="B1223" s="99" t="s">
        <v>330</v>
      </c>
      <c r="C1223" s="99" t="s">
        <v>330</v>
      </c>
      <c r="F1223" s="100" t="s">
        <v>330</v>
      </c>
      <c r="G1223" s="100" t="s">
        <v>330</v>
      </c>
    </row>
    <row r="1224" spans="1:7" ht="18.600000000000001" customHeight="1" x14ac:dyDescent="0.25">
      <c r="A1224" s="99" t="s">
        <v>330</v>
      </c>
      <c r="B1224" s="99" t="s">
        <v>330</v>
      </c>
      <c r="C1224" s="99" t="s">
        <v>330</v>
      </c>
      <c r="F1224" s="100" t="s">
        <v>330</v>
      </c>
      <c r="G1224" s="100" t="s">
        <v>330</v>
      </c>
    </row>
    <row r="1225" spans="1:7" ht="18.600000000000001" customHeight="1" x14ac:dyDescent="0.25">
      <c r="A1225" s="99" t="s">
        <v>330</v>
      </c>
      <c r="B1225" s="99" t="s">
        <v>330</v>
      </c>
      <c r="C1225" s="99" t="s">
        <v>330</v>
      </c>
      <c r="F1225" s="100" t="s">
        <v>330</v>
      </c>
      <c r="G1225" s="100" t="s">
        <v>330</v>
      </c>
    </row>
    <row r="1226" spans="1:7" ht="18.600000000000001" customHeight="1" x14ac:dyDescent="0.25">
      <c r="A1226" s="99" t="s">
        <v>330</v>
      </c>
      <c r="B1226" s="99" t="s">
        <v>330</v>
      </c>
      <c r="C1226" s="99" t="s">
        <v>330</v>
      </c>
      <c r="F1226" s="100" t="s">
        <v>330</v>
      </c>
      <c r="G1226" s="100" t="s">
        <v>330</v>
      </c>
    </row>
    <row r="1227" spans="1:7" ht="18.600000000000001" customHeight="1" x14ac:dyDescent="0.25">
      <c r="A1227" s="99" t="s">
        <v>330</v>
      </c>
      <c r="B1227" s="99" t="s">
        <v>330</v>
      </c>
      <c r="C1227" s="99" t="s">
        <v>330</v>
      </c>
      <c r="F1227" s="100" t="s">
        <v>330</v>
      </c>
      <c r="G1227" s="100" t="s">
        <v>330</v>
      </c>
    </row>
    <row r="1228" spans="1:7" ht="18.600000000000001" customHeight="1" x14ac:dyDescent="0.25">
      <c r="A1228" s="99" t="s">
        <v>330</v>
      </c>
      <c r="B1228" s="99" t="s">
        <v>330</v>
      </c>
      <c r="C1228" s="99" t="s">
        <v>330</v>
      </c>
      <c r="F1228" s="100" t="s">
        <v>330</v>
      </c>
      <c r="G1228" s="100" t="s">
        <v>330</v>
      </c>
    </row>
    <row r="1229" spans="1:7" ht="18.600000000000001" customHeight="1" x14ac:dyDescent="0.25">
      <c r="A1229" s="99" t="s">
        <v>330</v>
      </c>
      <c r="B1229" s="99" t="s">
        <v>330</v>
      </c>
      <c r="C1229" s="99" t="s">
        <v>330</v>
      </c>
      <c r="F1229" s="100" t="s">
        <v>330</v>
      </c>
      <c r="G1229" s="100" t="s">
        <v>330</v>
      </c>
    </row>
    <row r="1230" spans="1:7" ht="18.600000000000001" customHeight="1" x14ac:dyDescent="0.25">
      <c r="A1230" s="99" t="s">
        <v>330</v>
      </c>
      <c r="B1230" s="99" t="s">
        <v>330</v>
      </c>
      <c r="C1230" s="99" t="s">
        <v>330</v>
      </c>
      <c r="F1230" s="100" t="s">
        <v>330</v>
      </c>
      <c r="G1230" s="100" t="s">
        <v>330</v>
      </c>
    </row>
    <row r="1231" spans="1:7" ht="18.600000000000001" customHeight="1" x14ac:dyDescent="0.25">
      <c r="A1231" s="99" t="s">
        <v>330</v>
      </c>
      <c r="B1231" s="99" t="s">
        <v>330</v>
      </c>
      <c r="C1231" s="99" t="s">
        <v>330</v>
      </c>
      <c r="F1231" s="100" t="s">
        <v>330</v>
      </c>
      <c r="G1231" s="100" t="s">
        <v>330</v>
      </c>
    </row>
    <row r="1232" spans="1:7" ht="18.600000000000001" customHeight="1" x14ac:dyDescent="0.25">
      <c r="A1232" s="99" t="s">
        <v>330</v>
      </c>
      <c r="B1232" s="99" t="s">
        <v>330</v>
      </c>
      <c r="C1232" s="99" t="s">
        <v>330</v>
      </c>
      <c r="F1232" s="100" t="s">
        <v>330</v>
      </c>
      <c r="G1232" s="100" t="s">
        <v>330</v>
      </c>
    </row>
    <row r="1233" spans="1:7" ht="18.600000000000001" customHeight="1" x14ac:dyDescent="0.25">
      <c r="A1233" s="99" t="s">
        <v>330</v>
      </c>
      <c r="B1233" s="99" t="s">
        <v>330</v>
      </c>
      <c r="C1233" s="99" t="s">
        <v>330</v>
      </c>
      <c r="F1233" s="100" t="s">
        <v>330</v>
      </c>
      <c r="G1233" s="100" t="s">
        <v>330</v>
      </c>
    </row>
    <row r="1234" spans="1:7" ht="18.600000000000001" customHeight="1" x14ac:dyDescent="0.25">
      <c r="A1234" s="99" t="s">
        <v>330</v>
      </c>
      <c r="B1234" s="99" t="s">
        <v>330</v>
      </c>
      <c r="C1234" s="99" t="s">
        <v>330</v>
      </c>
      <c r="F1234" s="100" t="s">
        <v>330</v>
      </c>
      <c r="G1234" s="100" t="s">
        <v>330</v>
      </c>
    </row>
    <row r="1235" spans="1:7" ht="18.600000000000001" customHeight="1" x14ac:dyDescent="0.25">
      <c r="A1235" s="99" t="s">
        <v>330</v>
      </c>
      <c r="B1235" s="99" t="s">
        <v>330</v>
      </c>
      <c r="C1235" s="99" t="s">
        <v>330</v>
      </c>
      <c r="F1235" s="100" t="s">
        <v>330</v>
      </c>
      <c r="G1235" s="100" t="s">
        <v>330</v>
      </c>
    </row>
    <row r="1236" spans="1:7" ht="18.600000000000001" customHeight="1" x14ac:dyDescent="0.25">
      <c r="A1236" s="99" t="s">
        <v>330</v>
      </c>
      <c r="B1236" s="99" t="s">
        <v>330</v>
      </c>
      <c r="C1236" s="99" t="s">
        <v>330</v>
      </c>
      <c r="F1236" s="100" t="s">
        <v>330</v>
      </c>
      <c r="G1236" s="100" t="s">
        <v>330</v>
      </c>
    </row>
    <row r="1237" spans="1:7" ht="18.600000000000001" customHeight="1" x14ac:dyDescent="0.25">
      <c r="A1237" s="99" t="s">
        <v>330</v>
      </c>
      <c r="B1237" s="99" t="s">
        <v>330</v>
      </c>
      <c r="C1237" s="99" t="s">
        <v>330</v>
      </c>
      <c r="F1237" s="100" t="s">
        <v>330</v>
      </c>
      <c r="G1237" s="100" t="s">
        <v>330</v>
      </c>
    </row>
    <row r="1238" spans="1:7" ht="18.600000000000001" customHeight="1" x14ac:dyDescent="0.25">
      <c r="A1238" s="99" t="s">
        <v>330</v>
      </c>
      <c r="B1238" s="99" t="s">
        <v>330</v>
      </c>
      <c r="C1238" s="99" t="s">
        <v>330</v>
      </c>
      <c r="F1238" s="100" t="s">
        <v>330</v>
      </c>
      <c r="G1238" s="100" t="s">
        <v>330</v>
      </c>
    </row>
    <row r="1239" spans="1:7" ht="18.600000000000001" customHeight="1" x14ac:dyDescent="0.25">
      <c r="A1239" s="99" t="s">
        <v>330</v>
      </c>
      <c r="B1239" s="99" t="s">
        <v>330</v>
      </c>
      <c r="C1239" s="99" t="s">
        <v>330</v>
      </c>
      <c r="F1239" s="100" t="s">
        <v>330</v>
      </c>
      <c r="G1239" s="100" t="s">
        <v>330</v>
      </c>
    </row>
    <row r="1240" spans="1:7" ht="18.600000000000001" customHeight="1" x14ac:dyDescent="0.25">
      <c r="A1240" s="99" t="s">
        <v>330</v>
      </c>
      <c r="B1240" s="99" t="s">
        <v>330</v>
      </c>
      <c r="C1240" s="99" t="s">
        <v>330</v>
      </c>
      <c r="F1240" s="100" t="s">
        <v>330</v>
      </c>
      <c r="G1240" s="100" t="s">
        <v>330</v>
      </c>
    </row>
    <row r="1241" spans="1:7" ht="18.600000000000001" customHeight="1" x14ac:dyDescent="0.25">
      <c r="A1241" s="99" t="s">
        <v>330</v>
      </c>
      <c r="B1241" s="99" t="s">
        <v>330</v>
      </c>
      <c r="C1241" s="99" t="s">
        <v>330</v>
      </c>
      <c r="F1241" s="100" t="s">
        <v>330</v>
      </c>
      <c r="G1241" s="100" t="s">
        <v>330</v>
      </c>
    </row>
    <row r="1242" spans="1:7" ht="18.600000000000001" customHeight="1" x14ac:dyDescent="0.25">
      <c r="A1242" s="99" t="s">
        <v>330</v>
      </c>
      <c r="B1242" s="99" t="s">
        <v>330</v>
      </c>
      <c r="C1242" s="99" t="s">
        <v>330</v>
      </c>
      <c r="F1242" s="100" t="s">
        <v>330</v>
      </c>
      <c r="G1242" s="100" t="s">
        <v>330</v>
      </c>
    </row>
    <row r="1243" spans="1:7" ht="18.600000000000001" customHeight="1" x14ac:dyDescent="0.25">
      <c r="A1243" s="99" t="s">
        <v>330</v>
      </c>
      <c r="B1243" s="99" t="s">
        <v>330</v>
      </c>
      <c r="C1243" s="99" t="s">
        <v>330</v>
      </c>
      <c r="F1243" s="100" t="s">
        <v>330</v>
      </c>
      <c r="G1243" s="100" t="s">
        <v>330</v>
      </c>
    </row>
    <row r="1244" spans="1:7" ht="18.600000000000001" customHeight="1" x14ac:dyDescent="0.25">
      <c r="A1244" s="99" t="s">
        <v>330</v>
      </c>
      <c r="B1244" s="99" t="s">
        <v>330</v>
      </c>
      <c r="C1244" s="99" t="s">
        <v>330</v>
      </c>
      <c r="F1244" s="100" t="s">
        <v>330</v>
      </c>
      <c r="G1244" s="100" t="s">
        <v>330</v>
      </c>
    </row>
    <row r="1245" spans="1:7" ht="18.600000000000001" customHeight="1" x14ac:dyDescent="0.25">
      <c r="A1245" s="99" t="s">
        <v>330</v>
      </c>
      <c r="B1245" s="99" t="s">
        <v>330</v>
      </c>
      <c r="C1245" s="99" t="s">
        <v>330</v>
      </c>
      <c r="F1245" s="100" t="s">
        <v>330</v>
      </c>
      <c r="G1245" s="100" t="s">
        <v>330</v>
      </c>
    </row>
    <row r="1246" spans="1:7" ht="18.600000000000001" customHeight="1" x14ac:dyDescent="0.25">
      <c r="A1246" s="99" t="s">
        <v>330</v>
      </c>
      <c r="B1246" s="99" t="s">
        <v>330</v>
      </c>
      <c r="C1246" s="99" t="s">
        <v>330</v>
      </c>
      <c r="F1246" s="100" t="s">
        <v>330</v>
      </c>
      <c r="G1246" s="100" t="s">
        <v>330</v>
      </c>
    </row>
    <row r="1247" spans="1:7" ht="18.600000000000001" customHeight="1" x14ac:dyDescent="0.25">
      <c r="A1247" s="99" t="s">
        <v>330</v>
      </c>
      <c r="B1247" s="99" t="s">
        <v>330</v>
      </c>
      <c r="C1247" s="99" t="s">
        <v>330</v>
      </c>
      <c r="F1247" s="100" t="s">
        <v>330</v>
      </c>
      <c r="G1247" s="100" t="s">
        <v>330</v>
      </c>
    </row>
    <row r="1248" spans="1:7" ht="18.600000000000001" customHeight="1" x14ac:dyDescent="0.25">
      <c r="A1248" s="99" t="s">
        <v>330</v>
      </c>
      <c r="B1248" s="99" t="s">
        <v>330</v>
      </c>
      <c r="C1248" s="99" t="s">
        <v>330</v>
      </c>
      <c r="F1248" s="100" t="s">
        <v>330</v>
      </c>
      <c r="G1248" s="100" t="s">
        <v>330</v>
      </c>
    </row>
    <row r="1249" spans="1:7" ht="18.600000000000001" customHeight="1" x14ac:dyDescent="0.25">
      <c r="A1249" s="99" t="s">
        <v>330</v>
      </c>
      <c r="B1249" s="99" t="s">
        <v>330</v>
      </c>
      <c r="C1249" s="99" t="s">
        <v>330</v>
      </c>
      <c r="F1249" s="100" t="s">
        <v>330</v>
      </c>
      <c r="G1249" s="100" t="s">
        <v>330</v>
      </c>
    </row>
    <row r="1250" spans="1:7" ht="18.600000000000001" customHeight="1" x14ac:dyDescent="0.25">
      <c r="A1250" s="99" t="s">
        <v>330</v>
      </c>
      <c r="B1250" s="99" t="s">
        <v>330</v>
      </c>
      <c r="C1250" s="99" t="s">
        <v>330</v>
      </c>
      <c r="F1250" s="100" t="s">
        <v>330</v>
      </c>
      <c r="G1250" s="100" t="s">
        <v>330</v>
      </c>
    </row>
    <row r="1251" spans="1:7" ht="18.600000000000001" customHeight="1" x14ac:dyDescent="0.25">
      <c r="A1251" s="99" t="s">
        <v>330</v>
      </c>
      <c r="B1251" s="99" t="s">
        <v>330</v>
      </c>
      <c r="C1251" s="99" t="s">
        <v>330</v>
      </c>
      <c r="F1251" s="100" t="s">
        <v>330</v>
      </c>
      <c r="G1251" s="100" t="s">
        <v>330</v>
      </c>
    </row>
    <row r="1252" spans="1:7" ht="18.600000000000001" customHeight="1" x14ac:dyDescent="0.25">
      <c r="A1252" s="99" t="s">
        <v>330</v>
      </c>
      <c r="B1252" s="99" t="s">
        <v>330</v>
      </c>
      <c r="C1252" s="99" t="s">
        <v>330</v>
      </c>
      <c r="F1252" s="100" t="s">
        <v>330</v>
      </c>
      <c r="G1252" s="100" t="s">
        <v>330</v>
      </c>
    </row>
    <row r="1253" spans="1:7" ht="18.600000000000001" customHeight="1" x14ac:dyDescent="0.25">
      <c r="A1253" s="99" t="s">
        <v>330</v>
      </c>
      <c r="B1253" s="99" t="s">
        <v>330</v>
      </c>
      <c r="C1253" s="99" t="s">
        <v>330</v>
      </c>
      <c r="F1253" s="100" t="s">
        <v>330</v>
      </c>
      <c r="G1253" s="100" t="s">
        <v>330</v>
      </c>
    </row>
    <row r="1254" spans="1:7" ht="18.600000000000001" customHeight="1" x14ac:dyDescent="0.25">
      <c r="A1254" s="99" t="s">
        <v>330</v>
      </c>
      <c r="B1254" s="99" t="s">
        <v>330</v>
      </c>
      <c r="C1254" s="99" t="s">
        <v>330</v>
      </c>
      <c r="F1254" s="100" t="s">
        <v>330</v>
      </c>
      <c r="G1254" s="100" t="s">
        <v>330</v>
      </c>
    </row>
    <row r="1255" spans="1:7" ht="18.600000000000001" customHeight="1" x14ac:dyDescent="0.25">
      <c r="A1255" s="99" t="s">
        <v>330</v>
      </c>
      <c r="B1255" s="99" t="s">
        <v>330</v>
      </c>
      <c r="C1255" s="99" t="s">
        <v>330</v>
      </c>
      <c r="F1255" s="100" t="s">
        <v>330</v>
      </c>
      <c r="G1255" s="100" t="s">
        <v>330</v>
      </c>
    </row>
    <row r="1256" spans="1:7" ht="18.600000000000001" customHeight="1" x14ac:dyDescent="0.25">
      <c r="A1256" s="99" t="s">
        <v>330</v>
      </c>
      <c r="B1256" s="99" t="s">
        <v>330</v>
      </c>
      <c r="C1256" s="99" t="s">
        <v>330</v>
      </c>
      <c r="F1256" s="100" t="s">
        <v>330</v>
      </c>
      <c r="G1256" s="100" t="s">
        <v>330</v>
      </c>
    </row>
    <row r="1257" spans="1:7" ht="18.600000000000001" customHeight="1" x14ac:dyDescent="0.25">
      <c r="A1257" s="99" t="s">
        <v>330</v>
      </c>
      <c r="B1257" s="99" t="s">
        <v>330</v>
      </c>
      <c r="C1257" s="99" t="s">
        <v>330</v>
      </c>
      <c r="F1257" s="100" t="s">
        <v>330</v>
      </c>
      <c r="G1257" s="100" t="s">
        <v>330</v>
      </c>
    </row>
    <row r="1258" spans="1:7" ht="18.600000000000001" customHeight="1" x14ac:dyDescent="0.25">
      <c r="A1258" s="99" t="s">
        <v>330</v>
      </c>
      <c r="B1258" s="99" t="s">
        <v>330</v>
      </c>
      <c r="C1258" s="99" t="s">
        <v>330</v>
      </c>
      <c r="F1258" s="100" t="s">
        <v>330</v>
      </c>
      <c r="G1258" s="100" t="s">
        <v>330</v>
      </c>
    </row>
    <row r="1259" spans="1:7" ht="18.600000000000001" customHeight="1" x14ac:dyDescent="0.25">
      <c r="A1259" s="99" t="s">
        <v>330</v>
      </c>
      <c r="B1259" s="99" t="s">
        <v>330</v>
      </c>
      <c r="C1259" s="99" t="s">
        <v>330</v>
      </c>
      <c r="F1259" s="100" t="s">
        <v>330</v>
      </c>
      <c r="G1259" s="100" t="s">
        <v>330</v>
      </c>
    </row>
    <row r="1260" spans="1:7" ht="18.600000000000001" customHeight="1" x14ac:dyDescent="0.25">
      <c r="A1260" s="99" t="s">
        <v>330</v>
      </c>
      <c r="B1260" s="99" t="s">
        <v>330</v>
      </c>
      <c r="C1260" s="99" t="s">
        <v>330</v>
      </c>
      <c r="F1260" s="100" t="s">
        <v>330</v>
      </c>
      <c r="G1260" s="100" t="s">
        <v>330</v>
      </c>
    </row>
    <row r="1261" spans="1:7" ht="18.600000000000001" customHeight="1" x14ac:dyDescent="0.25">
      <c r="A1261" s="99" t="s">
        <v>330</v>
      </c>
      <c r="B1261" s="99" t="s">
        <v>330</v>
      </c>
      <c r="C1261" s="99" t="s">
        <v>330</v>
      </c>
      <c r="F1261" s="100" t="s">
        <v>330</v>
      </c>
      <c r="G1261" s="100" t="s">
        <v>330</v>
      </c>
    </row>
    <row r="1262" spans="1:7" ht="18.600000000000001" customHeight="1" x14ac:dyDescent="0.25">
      <c r="A1262" s="99" t="s">
        <v>330</v>
      </c>
      <c r="B1262" s="99" t="s">
        <v>330</v>
      </c>
      <c r="C1262" s="99" t="s">
        <v>330</v>
      </c>
      <c r="F1262" s="100" t="s">
        <v>330</v>
      </c>
      <c r="G1262" s="100" t="s">
        <v>330</v>
      </c>
    </row>
    <row r="1263" spans="1:7" ht="18.600000000000001" customHeight="1" x14ac:dyDescent="0.25">
      <c r="A1263" s="99" t="s">
        <v>330</v>
      </c>
      <c r="B1263" s="99" t="s">
        <v>330</v>
      </c>
      <c r="C1263" s="99" t="s">
        <v>330</v>
      </c>
      <c r="F1263" s="100" t="s">
        <v>330</v>
      </c>
      <c r="G1263" s="100" t="s">
        <v>330</v>
      </c>
    </row>
    <row r="1264" spans="1:7" ht="18.600000000000001" customHeight="1" x14ac:dyDescent="0.25">
      <c r="A1264" s="99" t="s">
        <v>330</v>
      </c>
      <c r="B1264" s="99" t="s">
        <v>330</v>
      </c>
      <c r="C1264" s="99" t="s">
        <v>330</v>
      </c>
      <c r="F1264" s="100" t="s">
        <v>330</v>
      </c>
      <c r="G1264" s="100" t="s">
        <v>330</v>
      </c>
    </row>
    <row r="1265" spans="1:7" ht="18.600000000000001" customHeight="1" x14ac:dyDescent="0.25">
      <c r="A1265" s="99" t="s">
        <v>330</v>
      </c>
      <c r="B1265" s="99" t="s">
        <v>330</v>
      </c>
      <c r="C1265" s="99" t="s">
        <v>330</v>
      </c>
      <c r="F1265" s="100" t="s">
        <v>330</v>
      </c>
      <c r="G1265" s="100" t="s">
        <v>330</v>
      </c>
    </row>
    <row r="1266" spans="1:7" ht="18.600000000000001" customHeight="1" x14ac:dyDescent="0.25">
      <c r="A1266" s="99" t="s">
        <v>330</v>
      </c>
      <c r="B1266" s="99" t="s">
        <v>330</v>
      </c>
      <c r="C1266" s="99" t="s">
        <v>330</v>
      </c>
      <c r="F1266" s="100" t="s">
        <v>330</v>
      </c>
      <c r="G1266" s="100" t="s">
        <v>330</v>
      </c>
    </row>
    <row r="1267" spans="1:7" ht="18.600000000000001" customHeight="1" x14ac:dyDescent="0.25">
      <c r="A1267" s="99" t="s">
        <v>330</v>
      </c>
      <c r="B1267" s="99" t="s">
        <v>330</v>
      </c>
      <c r="C1267" s="99" t="s">
        <v>330</v>
      </c>
      <c r="F1267" s="100" t="s">
        <v>330</v>
      </c>
      <c r="G1267" s="100" t="s">
        <v>330</v>
      </c>
    </row>
    <row r="1268" spans="1:7" ht="18.600000000000001" customHeight="1" x14ac:dyDescent="0.25">
      <c r="A1268" s="99" t="s">
        <v>330</v>
      </c>
      <c r="B1268" s="99" t="s">
        <v>330</v>
      </c>
      <c r="C1268" s="99" t="s">
        <v>330</v>
      </c>
      <c r="F1268" s="100" t="s">
        <v>330</v>
      </c>
      <c r="G1268" s="100" t="s">
        <v>330</v>
      </c>
    </row>
    <row r="1269" spans="1:7" ht="18.600000000000001" customHeight="1" x14ac:dyDescent="0.25">
      <c r="A1269" s="99" t="s">
        <v>330</v>
      </c>
      <c r="B1269" s="99" t="s">
        <v>330</v>
      </c>
      <c r="C1269" s="99" t="s">
        <v>330</v>
      </c>
      <c r="F1269" s="100" t="s">
        <v>330</v>
      </c>
      <c r="G1269" s="100" t="s">
        <v>330</v>
      </c>
    </row>
    <row r="1270" spans="1:7" ht="18.600000000000001" customHeight="1" x14ac:dyDescent="0.25">
      <c r="A1270" s="99" t="s">
        <v>330</v>
      </c>
      <c r="B1270" s="99" t="s">
        <v>330</v>
      </c>
      <c r="C1270" s="99" t="s">
        <v>330</v>
      </c>
      <c r="F1270" s="100" t="s">
        <v>330</v>
      </c>
      <c r="G1270" s="100" t="s">
        <v>330</v>
      </c>
    </row>
    <row r="1271" spans="1:7" ht="18.600000000000001" customHeight="1" x14ac:dyDescent="0.25">
      <c r="A1271" s="99" t="s">
        <v>330</v>
      </c>
      <c r="B1271" s="99" t="s">
        <v>330</v>
      </c>
      <c r="C1271" s="99" t="s">
        <v>330</v>
      </c>
      <c r="F1271" s="100" t="s">
        <v>330</v>
      </c>
      <c r="G1271" s="100" t="s">
        <v>330</v>
      </c>
    </row>
    <row r="1272" spans="1:7" ht="18.600000000000001" customHeight="1" x14ac:dyDescent="0.25">
      <c r="A1272" s="99" t="s">
        <v>330</v>
      </c>
      <c r="B1272" s="99" t="s">
        <v>330</v>
      </c>
      <c r="C1272" s="99" t="s">
        <v>330</v>
      </c>
      <c r="F1272" s="100" t="s">
        <v>330</v>
      </c>
      <c r="G1272" s="100" t="s">
        <v>330</v>
      </c>
    </row>
    <row r="1273" spans="1:7" ht="18.600000000000001" customHeight="1" x14ac:dyDescent="0.25">
      <c r="A1273" s="99" t="s">
        <v>330</v>
      </c>
      <c r="B1273" s="99" t="s">
        <v>330</v>
      </c>
      <c r="C1273" s="99" t="s">
        <v>330</v>
      </c>
      <c r="F1273" s="100" t="s">
        <v>330</v>
      </c>
      <c r="G1273" s="100" t="s">
        <v>330</v>
      </c>
    </row>
    <row r="1274" spans="1:7" ht="18.600000000000001" customHeight="1" x14ac:dyDescent="0.25">
      <c r="A1274" s="99" t="s">
        <v>330</v>
      </c>
      <c r="B1274" s="99" t="s">
        <v>330</v>
      </c>
      <c r="C1274" s="99" t="s">
        <v>330</v>
      </c>
      <c r="F1274" s="100" t="s">
        <v>330</v>
      </c>
      <c r="G1274" s="100" t="s">
        <v>330</v>
      </c>
    </row>
    <row r="1275" spans="1:7" ht="18.600000000000001" customHeight="1" x14ac:dyDescent="0.25">
      <c r="A1275" s="99" t="s">
        <v>330</v>
      </c>
      <c r="B1275" s="99" t="s">
        <v>330</v>
      </c>
      <c r="C1275" s="99" t="s">
        <v>330</v>
      </c>
      <c r="F1275" s="100" t="s">
        <v>330</v>
      </c>
      <c r="G1275" s="100" t="s">
        <v>330</v>
      </c>
    </row>
    <row r="1276" spans="1:7" ht="18.600000000000001" customHeight="1" x14ac:dyDescent="0.25">
      <c r="A1276" s="99" t="s">
        <v>330</v>
      </c>
      <c r="B1276" s="99" t="s">
        <v>330</v>
      </c>
      <c r="C1276" s="99" t="s">
        <v>330</v>
      </c>
      <c r="F1276" s="100" t="s">
        <v>330</v>
      </c>
      <c r="G1276" s="100" t="s">
        <v>330</v>
      </c>
    </row>
    <row r="1277" spans="1:7" ht="18.600000000000001" customHeight="1" x14ac:dyDescent="0.25">
      <c r="A1277" s="99" t="s">
        <v>330</v>
      </c>
      <c r="B1277" s="99" t="s">
        <v>330</v>
      </c>
      <c r="C1277" s="99" t="s">
        <v>330</v>
      </c>
      <c r="F1277" s="100" t="s">
        <v>330</v>
      </c>
      <c r="G1277" s="100" t="s">
        <v>330</v>
      </c>
    </row>
    <row r="1278" spans="1:7" ht="18.600000000000001" customHeight="1" x14ac:dyDescent="0.25">
      <c r="A1278" s="99" t="s">
        <v>330</v>
      </c>
      <c r="B1278" s="99" t="s">
        <v>330</v>
      </c>
      <c r="C1278" s="99" t="s">
        <v>330</v>
      </c>
      <c r="F1278" s="100" t="s">
        <v>330</v>
      </c>
      <c r="G1278" s="100" t="s">
        <v>330</v>
      </c>
    </row>
    <row r="1279" spans="1:7" ht="18.600000000000001" customHeight="1" x14ac:dyDescent="0.25">
      <c r="A1279" s="99" t="s">
        <v>330</v>
      </c>
      <c r="B1279" s="99" t="s">
        <v>330</v>
      </c>
      <c r="C1279" s="99" t="s">
        <v>330</v>
      </c>
      <c r="F1279" s="100" t="s">
        <v>330</v>
      </c>
      <c r="G1279" s="100" t="s">
        <v>330</v>
      </c>
    </row>
    <row r="1280" spans="1:7" ht="18.600000000000001" customHeight="1" x14ac:dyDescent="0.25">
      <c r="A1280" s="99" t="s">
        <v>330</v>
      </c>
      <c r="B1280" s="99" t="s">
        <v>330</v>
      </c>
      <c r="C1280" s="99" t="s">
        <v>330</v>
      </c>
      <c r="F1280" s="100" t="s">
        <v>330</v>
      </c>
      <c r="G1280" s="100" t="s">
        <v>330</v>
      </c>
    </row>
    <row r="1281" spans="1:7" ht="18.600000000000001" customHeight="1" x14ac:dyDescent="0.25">
      <c r="A1281" s="99" t="s">
        <v>330</v>
      </c>
      <c r="B1281" s="99" t="s">
        <v>330</v>
      </c>
      <c r="C1281" s="99" t="s">
        <v>330</v>
      </c>
      <c r="F1281" s="100" t="s">
        <v>330</v>
      </c>
      <c r="G1281" s="100" t="s">
        <v>330</v>
      </c>
    </row>
    <row r="1282" spans="1:7" ht="18.600000000000001" customHeight="1" x14ac:dyDescent="0.25">
      <c r="A1282" s="99" t="s">
        <v>330</v>
      </c>
      <c r="B1282" s="99" t="s">
        <v>330</v>
      </c>
      <c r="C1282" s="99" t="s">
        <v>330</v>
      </c>
      <c r="F1282" s="100" t="s">
        <v>330</v>
      </c>
      <c r="G1282" s="100" t="s">
        <v>330</v>
      </c>
    </row>
    <row r="1283" spans="1:7" ht="18.600000000000001" customHeight="1" x14ac:dyDescent="0.25">
      <c r="A1283" s="99" t="s">
        <v>330</v>
      </c>
      <c r="B1283" s="99" t="s">
        <v>330</v>
      </c>
      <c r="C1283" s="99" t="s">
        <v>330</v>
      </c>
      <c r="F1283" s="100" t="s">
        <v>330</v>
      </c>
      <c r="G1283" s="100" t="s">
        <v>330</v>
      </c>
    </row>
    <row r="1284" spans="1:7" ht="18.600000000000001" customHeight="1" x14ac:dyDescent="0.25">
      <c r="A1284" s="99" t="s">
        <v>330</v>
      </c>
      <c r="B1284" s="99" t="s">
        <v>330</v>
      </c>
      <c r="C1284" s="99" t="s">
        <v>330</v>
      </c>
      <c r="F1284" s="100" t="s">
        <v>330</v>
      </c>
      <c r="G1284" s="100" t="s">
        <v>330</v>
      </c>
    </row>
    <row r="1285" spans="1:7" ht="18.600000000000001" customHeight="1" x14ac:dyDescent="0.25">
      <c r="A1285" s="99" t="s">
        <v>330</v>
      </c>
      <c r="B1285" s="99" t="s">
        <v>330</v>
      </c>
      <c r="C1285" s="99" t="s">
        <v>330</v>
      </c>
      <c r="F1285" s="100" t="s">
        <v>330</v>
      </c>
      <c r="G1285" s="100" t="s">
        <v>330</v>
      </c>
    </row>
    <row r="1286" spans="1:7" ht="18.600000000000001" customHeight="1" x14ac:dyDescent="0.25">
      <c r="A1286" s="99" t="s">
        <v>330</v>
      </c>
      <c r="B1286" s="99" t="s">
        <v>330</v>
      </c>
      <c r="C1286" s="99" t="s">
        <v>330</v>
      </c>
      <c r="F1286" s="100" t="s">
        <v>330</v>
      </c>
      <c r="G1286" s="100" t="s">
        <v>330</v>
      </c>
    </row>
    <row r="1287" spans="1:7" ht="18.600000000000001" customHeight="1" x14ac:dyDescent="0.25">
      <c r="A1287" s="99" t="s">
        <v>330</v>
      </c>
      <c r="B1287" s="99" t="s">
        <v>330</v>
      </c>
      <c r="C1287" s="99" t="s">
        <v>330</v>
      </c>
      <c r="F1287" s="100" t="s">
        <v>330</v>
      </c>
      <c r="G1287" s="100" t="s">
        <v>330</v>
      </c>
    </row>
    <row r="1288" spans="1:7" ht="18.600000000000001" customHeight="1" x14ac:dyDescent="0.25">
      <c r="A1288" s="99" t="s">
        <v>330</v>
      </c>
      <c r="B1288" s="99" t="s">
        <v>330</v>
      </c>
      <c r="C1288" s="99" t="s">
        <v>330</v>
      </c>
      <c r="F1288" s="100" t="s">
        <v>330</v>
      </c>
      <c r="G1288" s="100" t="s">
        <v>330</v>
      </c>
    </row>
    <row r="1289" spans="1:7" ht="18.600000000000001" customHeight="1" x14ac:dyDescent="0.25">
      <c r="A1289" s="99" t="s">
        <v>330</v>
      </c>
      <c r="B1289" s="99" t="s">
        <v>330</v>
      </c>
      <c r="C1289" s="99" t="s">
        <v>330</v>
      </c>
      <c r="F1289" s="100" t="s">
        <v>330</v>
      </c>
      <c r="G1289" s="100" t="s">
        <v>330</v>
      </c>
    </row>
    <row r="1290" spans="1:7" ht="18.600000000000001" customHeight="1" x14ac:dyDescent="0.25">
      <c r="A1290" s="99" t="s">
        <v>330</v>
      </c>
      <c r="B1290" s="99" t="s">
        <v>330</v>
      </c>
      <c r="C1290" s="99" t="s">
        <v>330</v>
      </c>
      <c r="F1290" s="100" t="s">
        <v>330</v>
      </c>
      <c r="G1290" s="100" t="s">
        <v>330</v>
      </c>
    </row>
    <row r="1291" spans="1:7" ht="18.600000000000001" customHeight="1" x14ac:dyDescent="0.25">
      <c r="A1291" s="99" t="s">
        <v>330</v>
      </c>
      <c r="B1291" s="99" t="s">
        <v>330</v>
      </c>
      <c r="C1291" s="99" t="s">
        <v>330</v>
      </c>
      <c r="F1291" s="100" t="s">
        <v>330</v>
      </c>
      <c r="G1291" s="100" t="s">
        <v>330</v>
      </c>
    </row>
    <row r="1292" spans="1:7" ht="18.600000000000001" customHeight="1" x14ac:dyDescent="0.25">
      <c r="A1292" s="99" t="s">
        <v>330</v>
      </c>
      <c r="B1292" s="99" t="s">
        <v>330</v>
      </c>
      <c r="C1292" s="99" t="s">
        <v>330</v>
      </c>
      <c r="F1292" s="100" t="s">
        <v>330</v>
      </c>
      <c r="G1292" s="100" t="s">
        <v>330</v>
      </c>
    </row>
    <row r="1293" spans="1:7" ht="18.600000000000001" customHeight="1" x14ac:dyDescent="0.25">
      <c r="A1293" s="99" t="s">
        <v>330</v>
      </c>
      <c r="B1293" s="99" t="s">
        <v>330</v>
      </c>
      <c r="C1293" s="99" t="s">
        <v>330</v>
      </c>
      <c r="F1293" s="100" t="s">
        <v>330</v>
      </c>
      <c r="G1293" s="100" t="s">
        <v>330</v>
      </c>
    </row>
    <row r="1294" spans="1:7" ht="18.600000000000001" customHeight="1" x14ac:dyDescent="0.25">
      <c r="A1294" s="99" t="s">
        <v>330</v>
      </c>
      <c r="B1294" s="99" t="s">
        <v>330</v>
      </c>
      <c r="C1294" s="99" t="s">
        <v>330</v>
      </c>
      <c r="F1294" s="100" t="s">
        <v>330</v>
      </c>
      <c r="G1294" s="100" t="s">
        <v>330</v>
      </c>
    </row>
    <row r="1295" spans="1:7" ht="18.600000000000001" customHeight="1" x14ac:dyDescent="0.25">
      <c r="A1295" s="99" t="s">
        <v>330</v>
      </c>
      <c r="B1295" s="99" t="s">
        <v>330</v>
      </c>
      <c r="C1295" s="99" t="s">
        <v>330</v>
      </c>
      <c r="F1295" s="100" t="s">
        <v>330</v>
      </c>
      <c r="G1295" s="100" t="s">
        <v>330</v>
      </c>
    </row>
    <row r="1296" spans="1:7" ht="18.600000000000001" customHeight="1" x14ac:dyDescent="0.25">
      <c r="A1296" s="99" t="s">
        <v>330</v>
      </c>
      <c r="B1296" s="99" t="s">
        <v>330</v>
      </c>
      <c r="C1296" s="99" t="s">
        <v>330</v>
      </c>
      <c r="F1296" s="100" t="s">
        <v>330</v>
      </c>
      <c r="G1296" s="100" t="s">
        <v>330</v>
      </c>
    </row>
    <row r="1297" spans="1:7" ht="18.600000000000001" customHeight="1" x14ac:dyDescent="0.25">
      <c r="A1297" s="99" t="s">
        <v>330</v>
      </c>
      <c r="B1297" s="99" t="s">
        <v>330</v>
      </c>
      <c r="C1297" s="99" t="s">
        <v>330</v>
      </c>
      <c r="F1297" s="100" t="s">
        <v>330</v>
      </c>
      <c r="G1297" s="100" t="s">
        <v>330</v>
      </c>
    </row>
    <row r="1298" spans="1:7" ht="18.600000000000001" customHeight="1" x14ac:dyDescent="0.25">
      <c r="A1298" s="99" t="s">
        <v>330</v>
      </c>
      <c r="B1298" s="99" t="s">
        <v>330</v>
      </c>
      <c r="C1298" s="99" t="s">
        <v>330</v>
      </c>
      <c r="F1298" s="100" t="s">
        <v>330</v>
      </c>
      <c r="G1298" s="100" t="s">
        <v>330</v>
      </c>
    </row>
    <row r="1299" spans="1:7" ht="18.600000000000001" customHeight="1" x14ac:dyDescent="0.25">
      <c r="A1299" s="99" t="s">
        <v>330</v>
      </c>
      <c r="B1299" s="99" t="s">
        <v>330</v>
      </c>
      <c r="C1299" s="99" t="s">
        <v>330</v>
      </c>
      <c r="F1299" s="100" t="s">
        <v>330</v>
      </c>
      <c r="G1299" s="100" t="s">
        <v>330</v>
      </c>
    </row>
    <row r="1300" spans="1:7" ht="18.600000000000001" customHeight="1" x14ac:dyDescent="0.25">
      <c r="A1300" s="99" t="s">
        <v>330</v>
      </c>
      <c r="B1300" s="99" t="s">
        <v>330</v>
      </c>
      <c r="C1300" s="99" t="s">
        <v>330</v>
      </c>
      <c r="F1300" s="100" t="s">
        <v>330</v>
      </c>
      <c r="G1300" s="100" t="s">
        <v>330</v>
      </c>
    </row>
    <row r="1301" spans="1:7" ht="18.600000000000001" customHeight="1" x14ac:dyDescent="0.25">
      <c r="A1301" s="99" t="s">
        <v>330</v>
      </c>
      <c r="B1301" s="99" t="s">
        <v>330</v>
      </c>
      <c r="C1301" s="99" t="s">
        <v>330</v>
      </c>
      <c r="F1301" s="100" t="s">
        <v>330</v>
      </c>
      <c r="G1301" s="100" t="s">
        <v>330</v>
      </c>
    </row>
    <row r="1302" spans="1:7" ht="18.600000000000001" customHeight="1" x14ac:dyDescent="0.25">
      <c r="A1302" s="99" t="s">
        <v>330</v>
      </c>
      <c r="B1302" s="99" t="s">
        <v>330</v>
      </c>
      <c r="C1302" s="99" t="s">
        <v>330</v>
      </c>
      <c r="F1302" s="100" t="s">
        <v>330</v>
      </c>
      <c r="G1302" s="100" t="s">
        <v>330</v>
      </c>
    </row>
    <row r="1303" spans="1:7" ht="18.600000000000001" customHeight="1" x14ac:dyDescent="0.25">
      <c r="A1303" s="99" t="s">
        <v>330</v>
      </c>
      <c r="B1303" s="99" t="s">
        <v>330</v>
      </c>
      <c r="C1303" s="99" t="s">
        <v>330</v>
      </c>
      <c r="F1303" s="100" t="s">
        <v>330</v>
      </c>
      <c r="G1303" s="100" t="s">
        <v>330</v>
      </c>
    </row>
    <row r="1304" spans="1:7" ht="18.600000000000001" customHeight="1" x14ac:dyDescent="0.25">
      <c r="A1304" s="99" t="s">
        <v>330</v>
      </c>
      <c r="B1304" s="99" t="s">
        <v>330</v>
      </c>
      <c r="C1304" s="99" t="s">
        <v>330</v>
      </c>
      <c r="F1304" s="100" t="s">
        <v>330</v>
      </c>
      <c r="G1304" s="100" t="s">
        <v>330</v>
      </c>
    </row>
    <row r="1305" spans="1:7" ht="18.600000000000001" customHeight="1" x14ac:dyDescent="0.25">
      <c r="A1305" s="99" t="s">
        <v>330</v>
      </c>
      <c r="B1305" s="99" t="s">
        <v>330</v>
      </c>
      <c r="C1305" s="99" t="s">
        <v>330</v>
      </c>
      <c r="F1305" s="100" t="s">
        <v>330</v>
      </c>
      <c r="G1305" s="100" t="s">
        <v>330</v>
      </c>
    </row>
    <row r="1306" spans="1:7" ht="18.600000000000001" customHeight="1" x14ac:dyDescent="0.25">
      <c r="A1306" s="99" t="s">
        <v>330</v>
      </c>
      <c r="B1306" s="99" t="s">
        <v>330</v>
      </c>
      <c r="C1306" s="99" t="s">
        <v>330</v>
      </c>
      <c r="F1306" s="100" t="s">
        <v>330</v>
      </c>
      <c r="G1306" s="100" t="s">
        <v>330</v>
      </c>
    </row>
    <row r="1307" spans="1:7" ht="18.600000000000001" customHeight="1" x14ac:dyDescent="0.25">
      <c r="A1307" s="99" t="s">
        <v>330</v>
      </c>
      <c r="B1307" s="99" t="s">
        <v>330</v>
      </c>
      <c r="C1307" s="99" t="s">
        <v>330</v>
      </c>
      <c r="F1307" s="100" t="s">
        <v>330</v>
      </c>
      <c r="G1307" s="100" t="s">
        <v>330</v>
      </c>
    </row>
    <row r="1308" spans="1:7" ht="18.600000000000001" customHeight="1" x14ac:dyDescent="0.25">
      <c r="A1308" s="99" t="s">
        <v>330</v>
      </c>
      <c r="B1308" s="99" t="s">
        <v>330</v>
      </c>
      <c r="C1308" s="99" t="s">
        <v>330</v>
      </c>
      <c r="F1308" s="100" t="s">
        <v>330</v>
      </c>
      <c r="G1308" s="100" t="s">
        <v>330</v>
      </c>
    </row>
    <row r="1309" spans="1:7" ht="18.600000000000001" customHeight="1" x14ac:dyDescent="0.25">
      <c r="A1309" s="99" t="s">
        <v>330</v>
      </c>
      <c r="B1309" s="99" t="s">
        <v>330</v>
      </c>
      <c r="C1309" s="99" t="s">
        <v>330</v>
      </c>
      <c r="F1309" s="100" t="s">
        <v>330</v>
      </c>
      <c r="G1309" s="100" t="s">
        <v>330</v>
      </c>
    </row>
    <row r="1310" spans="1:7" ht="18.600000000000001" customHeight="1" x14ac:dyDescent="0.25">
      <c r="A1310" s="99" t="s">
        <v>330</v>
      </c>
      <c r="B1310" s="99" t="s">
        <v>330</v>
      </c>
      <c r="C1310" s="99" t="s">
        <v>330</v>
      </c>
      <c r="F1310" s="100" t="s">
        <v>330</v>
      </c>
      <c r="G1310" s="100" t="s">
        <v>330</v>
      </c>
    </row>
    <row r="1311" spans="1:7" ht="18.600000000000001" customHeight="1" x14ac:dyDescent="0.25">
      <c r="A1311" s="99" t="s">
        <v>330</v>
      </c>
      <c r="B1311" s="99" t="s">
        <v>330</v>
      </c>
      <c r="C1311" s="99" t="s">
        <v>330</v>
      </c>
      <c r="F1311" s="100" t="s">
        <v>330</v>
      </c>
      <c r="G1311" s="100" t="s">
        <v>330</v>
      </c>
    </row>
    <row r="1312" spans="1:7" ht="18.600000000000001" customHeight="1" x14ac:dyDescent="0.25">
      <c r="A1312" s="99" t="s">
        <v>330</v>
      </c>
      <c r="B1312" s="99" t="s">
        <v>330</v>
      </c>
      <c r="C1312" s="99" t="s">
        <v>330</v>
      </c>
      <c r="F1312" s="100" t="s">
        <v>330</v>
      </c>
      <c r="G1312" s="100" t="s">
        <v>330</v>
      </c>
    </row>
    <row r="1313" spans="1:7" ht="18.600000000000001" customHeight="1" x14ac:dyDescent="0.25">
      <c r="A1313" s="99" t="s">
        <v>330</v>
      </c>
      <c r="B1313" s="99" t="s">
        <v>330</v>
      </c>
      <c r="C1313" s="99" t="s">
        <v>330</v>
      </c>
      <c r="F1313" s="100" t="s">
        <v>330</v>
      </c>
      <c r="G1313" s="100" t="s">
        <v>330</v>
      </c>
    </row>
    <row r="1314" spans="1:7" ht="18.600000000000001" customHeight="1" x14ac:dyDescent="0.25">
      <c r="A1314" s="99" t="s">
        <v>330</v>
      </c>
      <c r="B1314" s="99" t="s">
        <v>330</v>
      </c>
      <c r="C1314" s="99" t="s">
        <v>330</v>
      </c>
      <c r="F1314" s="100" t="s">
        <v>330</v>
      </c>
      <c r="G1314" s="100" t="s">
        <v>330</v>
      </c>
    </row>
    <row r="1315" spans="1:7" ht="18.600000000000001" customHeight="1" x14ac:dyDescent="0.25">
      <c r="A1315" s="99" t="s">
        <v>330</v>
      </c>
      <c r="B1315" s="99" t="s">
        <v>330</v>
      </c>
      <c r="C1315" s="99" t="s">
        <v>330</v>
      </c>
      <c r="F1315" s="100" t="s">
        <v>330</v>
      </c>
      <c r="G1315" s="100" t="s">
        <v>330</v>
      </c>
    </row>
    <row r="1316" spans="1:7" ht="18.600000000000001" customHeight="1" x14ac:dyDescent="0.25">
      <c r="A1316" s="99" t="s">
        <v>330</v>
      </c>
      <c r="B1316" s="99" t="s">
        <v>330</v>
      </c>
      <c r="C1316" s="99" t="s">
        <v>330</v>
      </c>
      <c r="F1316" s="100" t="s">
        <v>330</v>
      </c>
      <c r="G1316" s="100" t="s">
        <v>330</v>
      </c>
    </row>
    <row r="1317" spans="1:7" ht="18.600000000000001" customHeight="1" x14ac:dyDescent="0.25">
      <c r="A1317" s="99" t="s">
        <v>330</v>
      </c>
      <c r="B1317" s="99" t="s">
        <v>330</v>
      </c>
      <c r="C1317" s="99" t="s">
        <v>330</v>
      </c>
      <c r="F1317" s="100" t="s">
        <v>330</v>
      </c>
      <c r="G1317" s="100" t="s">
        <v>330</v>
      </c>
    </row>
    <row r="1318" spans="1:7" ht="18.600000000000001" customHeight="1" x14ac:dyDescent="0.25">
      <c r="A1318" s="99" t="s">
        <v>330</v>
      </c>
      <c r="B1318" s="99" t="s">
        <v>330</v>
      </c>
      <c r="C1318" s="99" t="s">
        <v>330</v>
      </c>
      <c r="F1318" s="100" t="s">
        <v>330</v>
      </c>
      <c r="G1318" s="100" t="s">
        <v>330</v>
      </c>
    </row>
    <row r="1319" spans="1:7" ht="18.600000000000001" customHeight="1" x14ac:dyDescent="0.25">
      <c r="A1319" s="99" t="s">
        <v>330</v>
      </c>
      <c r="B1319" s="99" t="s">
        <v>330</v>
      </c>
      <c r="C1319" s="99" t="s">
        <v>330</v>
      </c>
      <c r="F1319" s="100" t="s">
        <v>330</v>
      </c>
      <c r="G1319" s="100" t="s">
        <v>330</v>
      </c>
    </row>
    <row r="1320" spans="1:7" ht="18.600000000000001" customHeight="1" x14ac:dyDescent="0.25">
      <c r="A1320" s="99" t="s">
        <v>330</v>
      </c>
      <c r="B1320" s="99" t="s">
        <v>330</v>
      </c>
      <c r="C1320" s="99" t="s">
        <v>330</v>
      </c>
      <c r="F1320" s="100" t="s">
        <v>330</v>
      </c>
      <c r="G1320" s="100" t="s">
        <v>330</v>
      </c>
    </row>
    <row r="1321" spans="1:7" ht="18.600000000000001" customHeight="1" x14ac:dyDescent="0.25">
      <c r="A1321" s="99" t="s">
        <v>330</v>
      </c>
      <c r="B1321" s="99" t="s">
        <v>330</v>
      </c>
      <c r="C1321" s="99" t="s">
        <v>330</v>
      </c>
      <c r="F1321" s="100" t="s">
        <v>330</v>
      </c>
      <c r="G1321" s="100" t="s">
        <v>330</v>
      </c>
    </row>
    <row r="1322" spans="1:7" ht="18.600000000000001" customHeight="1" x14ac:dyDescent="0.25">
      <c r="A1322" s="99" t="s">
        <v>330</v>
      </c>
      <c r="B1322" s="99" t="s">
        <v>330</v>
      </c>
      <c r="C1322" s="99" t="s">
        <v>330</v>
      </c>
      <c r="F1322" s="100" t="s">
        <v>330</v>
      </c>
      <c r="G1322" s="100" t="s">
        <v>330</v>
      </c>
    </row>
    <row r="1323" spans="1:7" ht="18.600000000000001" customHeight="1" x14ac:dyDescent="0.25">
      <c r="A1323" s="99" t="s">
        <v>330</v>
      </c>
      <c r="B1323" s="99" t="s">
        <v>330</v>
      </c>
      <c r="C1323" s="99" t="s">
        <v>330</v>
      </c>
      <c r="F1323" s="100" t="s">
        <v>330</v>
      </c>
      <c r="G1323" s="100" t="s">
        <v>330</v>
      </c>
    </row>
    <row r="1324" spans="1:7" ht="18.600000000000001" customHeight="1" x14ac:dyDescent="0.25">
      <c r="A1324" s="99" t="s">
        <v>330</v>
      </c>
      <c r="B1324" s="99" t="s">
        <v>330</v>
      </c>
      <c r="C1324" s="99" t="s">
        <v>330</v>
      </c>
      <c r="F1324" s="100" t="s">
        <v>330</v>
      </c>
      <c r="G1324" s="100" t="s">
        <v>330</v>
      </c>
    </row>
    <row r="1325" spans="1:7" ht="18.600000000000001" customHeight="1" x14ac:dyDescent="0.25">
      <c r="A1325" s="99" t="s">
        <v>330</v>
      </c>
      <c r="B1325" s="99" t="s">
        <v>330</v>
      </c>
      <c r="C1325" s="99" t="s">
        <v>330</v>
      </c>
      <c r="F1325" s="100" t="s">
        <v>330</v>
      </c>
      <c r="G1325" s="100" t="s">
        <v>330</v>
      </c>
    </row>
    <row r="1326" spans="1:7" ht="18.600000000000001" customHeight="1" x14ac:dyDescent="0.25">
      <c r="A1326" s="99" t="s">
        <v>330</v>
      </c>
      <c r="B1326" s="99" t="s">
        <v>330</v>
      </c>
      <c r="C1326" s="99" t="s">
        <v>330</v>
      </c>
      <c r="F1326" s="100" t="s">
        <v>330</v>
      </c>
      <c r="G1326" s="100" t="s">
        <v>330</v>
      </c>
    </row>
    <row r="1327" spans="1:7" ht="18.600000000000001" customHeight="1" x14ac:dyDescent="0.25">
      <c r="A1327" s="99" t="s">
        <v>330</v>
      </c>
      <c r="B1327" s="99" t="s">
        <v>330</v>
      </c>
      <c r="C1327" s="99" t="s">
        <v>330</v>
      </c>
      <c r="F1327" s="100" t="s">
        <v>330</v>
      </c>
      <c r="G1327" s="100" t="s">
        <v>330</v>
      </c>
    </row>
    <row r="1328" spans="1:7" ht="18.600000000000001" customHeight="1" x14ac:dyDescent="0.25">
      <c r="A1328" s="99" t="s">
        <v>330</v>
      </c>
      <c r="B1328" s="99" t="s">
        <v>330</v>
      </c>
      <c r="C1328" s="99" t="s">
        <v>330</v>
      </c>
      <c r="F1328" s="100" t="s">
        <v>330</v>
      </c>
      <c r="G1328" s="100" t="s">
        <v>330</v>
      </c>
    </row>
    <row r="1329" spans="1:7" ht="18.600000000000001" customHeight="1" x14ac:dyDescent="0.25">
      <c r="A1329" s="99" t="s">
        <v>330</v>
      </c>
      <c r="B1329" s="99" t="s">
        <v>330</v>
      </c>
      <c r="C1329" s="99" t="s">
        <v>330</v>
      </c>
      <c r="F1329" s="100" t="s">
        <v>330</v>
      </c>
      <c r="G1329" s="100" t="s">
        <v>330</v>
      </c>
    </row>
    <row r="1330" spans="1:7" ht="18.600000000000001" customHeight="1" x14ac:dyDescent="0.25">
      <c r="A1330" s="99" t="s">
        <v>330</v>
      </c>
      <c r="B1330" s="99" t="s">
        <v>330</v>
      </c>
      <c r="C1330" s="99" t="s">
        <v>330</v>
      </c>
      <c r="F1330" s="100" t="s">
        <v>330</v>
      </c>
      <c r="G1330" s="100" t="s">
        <v>330</v>
      </c>
    </row>
    <row r="1331" spans="1:7" ht="18.600000000000001" customHeight="1" x14ac:dyDescent="0.25">
      <c r="A1331" s="99" t="s">
        <v>330</v>
      </c>
      <c r="B1331" s="99" t="s">
        <v>330</v>
      </c>
      <c r="C1331" s="99" t="s">
        <v>330</v>
      </c>
      <c r="F1331" s="100" t="s">
        <v>330</v>
      </c>
      <c r="G1331" s="100" t="s">
        <v>330</v>
      </c>
    </row>
    <row r="1332" spans="1:7" ht="18.600000000000001" customHeight="1" x14ac:dyDescent="0.25">
      <c r="A1332" s="99" t="s">
        <v>330</v>
      </c>
      <c r="B1332" s="99" t="s">
        <v>330</v>
      </c>
      <c r="C1332" s="99" t="s">
        <v>330</v>
      </c>
      <c r="F1332" s="100" t="s">
        <v>330</v>
      </c>
      <c r="G1332" s="100" t="s">
        <v>330</v>
      </c>
    </row>
    <row r="1333" spans="1:7" ht="18.600000000000001" customHeight="1" x14ac:dyDescent="0.25">
      <c r="A1333" s="99" t="s">
        <v>330</v>
      </c>
      <c r="B1333" s="99" t="s">
        <v>330</v>
      </c>
      <c r="C1333" s="99" t="s">
        <v>330</v>
      </c>
      <c r="F1333" s="100" t="s">
        <v>330</v>
      </c>
      <c r="G1333" s="100" t="s">
        <v>330</v>
      </c>
    </row>
    <row r="1334" spans="1:7" ht="18.600000000000001" customHeight="1" x14ac:dyDescent="0.25">
      <c r="A1334" s="99" t="s">
        <v>330</v>
      </c>
      <c r="B1334" s="99" t="s">
        <v>330</v>
      </c>
      <c r="C1334" s="99" t="s">
        <v>330</v>
      </c>
      <c r="F1334" s="100" t="s">
        <v>330</v>
      </c>
      <c r="G1334" s="100" t="s">
        <v>330</v>
      </c>
    </row>
    <row r="1335" spans="1:7" ht="18.600000000000001" customHeight="1" x14ac:dyDescent="0.25">
      <c r="A1335" s="99" t="s">
        <v>330</v>
      </c>
      <c r="B1335" s="99" t="s">
        <v>330</v>
      </c>
      <c r="C1335" s="99" t="s">
        <v>330</v>
      </c>
      <c r="F1335" s="100" t="s">
        <v>330</v>
      </c>
      <c r="G1335" s="100" t="s">
        <v>330</v>
      </c>
    </row>
    <row r="1336" spans="1:7" ht="18.600000000000001" customHeight="1" x14ac:dyDescent="0.25">
      <c r="A1336" s="99" t="s">
        <v>330</v>
      </c>
      <c r="B1336" s="99" t="s">
        <v>330</v>
      </c>
      <c r="C1336" s="99" t="s">
        <v>330</v>
      </c>
      <c r="F1336" s="100" t="s">
        <v>330</v>
      </c>
      <c r="G1336" s="100" t="s">
        <v>330</v>
      </c>
    </row>
    <row r="1337" spans="1:7" ht="18.600000000000001" customHeight="1" x14ac:dyDescent="0.25">
      <c r="A1337" s="99" t="s">
        <v>330</v>
      </c>
      <c r="B1337" s="99" t="s">
        <v>330</v>
      </c>
      <c r="C1337" s="99" t="s">
        <v>330</v>
      </c>
      <c r="F1337" s="100" t="s">
        <v>330</v>
      </c>
      <c r="G1337" s="100" t="s">
        <v>330</v>
      </c>
    </row>
    <row r="1338" spans="1:7" ht="18.600000000000001" customHeight="1" x14ac:dyDescent="0.25">
      <c r="A1338" s="99" t="s">
        <v>330</v>
      </c>
      <c r="B1338" s="99" t="s">
        <v>330</v>
      </c>
      <c r="C1338" s="99" t="s">
        <v>330</v>
      </c>
      <c r="F1338" s="100" t="s">
        <v>330</v>
      </c>
      <c r="G1338" s="100" t="s">
        <v>330</v>
      </c>
    </row>
    <row r="1339" spans="1:7" ht="18.600000000000001" customHeight="1" x14ac:dyDescent="0.25">
      <c r="A1339" s="99" t="s">
        <v>330</v>
      </c>
      <c r="B1339" s="99" t="s">
        <v>330</v>
      </c>
      <c r="C1339" s="99" t="s">
        <v>330</v>
      </c>
      <c r="F1339" s="100" t="s">
        <v>330</v>
      </c>
      <c r="G1339" s="100" t="s">
        <v>330</v>
      </c>
    </row>
    <row r="1340" spans="1:7" ht="18.600000000000001" customHeight="1" x14ac:dyDescent="0.25">
      <c r="A1340" s="99" t="s">
        <v>330</v>
      </c>
      <c r="B1340" s="99" t="s">
        <v>330</v>
      </c>
      <c r="C1340" s="99" t="s">
        <v>330</v>
      </c>
      <c r="F1340" s="100" t="s">
        <v>330</v>
      </c>
      <c r="G1340" s="100" t="s">
        <v>330</v>
      </c>
    </row>
    <row r="1341" spans="1:7" ht="18.600000000000001" customHeight="1" x14ac:dyDescent="0.25">
      <c r="A1341" s="99" t="s">
        <v>330</v>
      </c>
      <c r="B1341" s="99" t="s">
        <v>330</v>
      </c>
      <c r="C1341" s="99" t="s">
        <v>330</v>
      </c>
      <c r="F1341" s="100" t="s">
        <v>330</v>
      </c>
      <c r="G1341" s="100" t="s">
        <v>330</v>
      </c>
    </row>
    <row r="1342" spans="1:7" ht="18.600000000000001" customHeight="1" x14ac:dyDescent="0.25">
      <c r="A1342" s="99" t="s">
        <v>330</v>
      </c>
      <c r="B1342" s="99" t="s">
        <v>330</v>
      </c>
      <c r="C1342" s="99" t="s">
        <v>330</v>
      </c>
      <c r="F1342" s="100" t="s">
        <v>330</v>
      </c>
      <c r="G1342" s="100" t="s">
        <v>330</v>
      </c>
    </row>
    <row r="1343" spans="1:7" ht="18.600000000000001" customHeight="1" x14ac:dyDescent="0.25">
      <c r="A1343" s="99" t="s">
        <v>330</v>
      </c>
      <c r="B1343" s="99" t="s">
        <v>330</v>
      </c>
      <c r="C1343" s="99" t="s">
        <v>330</v>
      </c>
      <c r="F1343" s="100" t="s">
        <v>330</v>
      </c>
      <c r="G1343" s="100" t="s">
        <v>330</v>
      </c>
    </row>
    <row r="1344" spans="1:7" ht="18.600000000000001" customHeight="1" x14ac:dyDescent="0.25">
      <c r="A1344" s="99" t="s">
        <v>330</v>
      </c>
      <c r="B1344" s="99" t="s">
        <v>330</v>
      </c>
      <c r="C1344" s="99" t="s">
        <v>330</v>
      </c>
      <c r="F1344" s="100" t="s">
        <v>330</v>
      </c>
      <c r="G1344" s="100" t="s">
        <v>330</v>
      </c>
    </row>
    <row r="1345" spans="1:7" ht="18.600000000000001" customHeight="1" x14ac:dyDescent="0.25">
      <c r="A1345" s="99" t="s">
        <v>330</v>
      </c>
      <c r="B1345" s="99" t="s">
        <v>330</v>
      </c>
      <c r="C1345" s="99" t="s">
        <v>330</v>
      </c>
      <c r="F1345" s="100" t="s">
        <v>330</v>
      </c>
      <c r="G1345" s="100" t="s">
        <v>330</v>
      </c>
    </row>
    <row r="1346" spans="1:7" ht="18.600000000000001" customHeight="1" x14ac:dyDescent="0.25">
      <c r="A1346" s="99" t="s">
        <v>330</v>
      </c>
      <c r="B1346" s="99" t="s">
        <v>330</v>
      </c>
      <c r="C1346" s="99" t="s">
        <v>330</v>
      </c>
      <c r="F1346" s="100" t="s">
        <v>330</v>
      </c>
      <c r="G1346" s="100" t="s">
        <v>330</v>
      </c>
    </row>
    <row r="1347" spans="1:7" ht="18.600000000000001" customHeight="1" x14ac:dyDescent="0.25">
      <c r="A1347" s="99" t="s">
        <v>330</v>
      </c>
      <c r="B1347" s="99" t="s">
        <v>330</v>
      </c>
      <c r="C1347" s="99" t="s">
        <v>330</v>
      </c>
      <c r="F1347" s="100" t="s">
        <v>330</v>
      </c>
      <c r="G1347" s="100" t="s">
        <v>330</v>
      </c>
    </row>
    <row r="1348" spans="1:7" ht="18.600000000000001" customHeight="1" x14ac:dyDescent="0.25">
      <c r="A1348" s="99" t="s">
        <v>330</v>
      </c>
      <c r="B1348" s="99" t="s">
        <v>330</v>
      </c>
      <c r="C1348" s="99" t="s">
        <v>330</v>
      </c>
      <c r="F1348" s="100" t="s">
        <v>330</v>
      </c>
      <c r="G1348" s="100" t="s">
        <v>330</v>
      </c>
    </row>
    <row r="1349" spans="1:7" ht="18.600000000000001" customHeight="1" x14ac:dyDescent="0.25">
      <c r="A1349" s="99" t="s">
        <v>330</v>
      </c>
      <c r="B1349" s="99" t="s">
        <v>330</v>
      </c>
      <c r="C1349" s="99" t="s">
        <v>330</v>
      </c>
      <c r="F1349" s="100" t="s">
        <v>330</v>
      </c>
      <c r="G1349" s="100" t="s">
        <v>330</v>
      </c>
    </row>
    <row r="1350" spans="1:7" ht="18.600000000000001" customHeight="1" x14ac:dyDescent="0.25">
      <c r="A1350" s="99" t="s">
        <v>330</v>
      </c>
      <c r="B1350" s="99" t="s">
        <v>330</v>
      </c>
      <c r="C1350" s="99" t="s">
        <v>330</v>
      </c>
      <c r="F1350" s="100" t="s">
        <v>330</v>
      </c>
      <c r="G1350" s="100" t="s">
        <v>330</v>
      </c>
    </row>
    <row r="1351" spans="1:7" ht="18.600000000000001" customHeight="1" x14ac:dyDescent="0.25">
      <c r="A1351" s="99" t="s">
        <v>330</v>
      </c>
      <c r="B1351" s="99" t="s">
        <v>330</v>
      </c>
      <c r="C1351" s="99" t="s">
        <v>330</v>
      </c>
      <c r="F1351" s="100" t="s">
        <v>330</v>
      </c>
      <c r="G1351" s="100" t="s">
        <v>330</v>
      </c>
    </row>
    <row r="1352" spans="1:7" ht="18.600000000000001" customHeight="1" x14ac:dyDescent="0.25">
      <c r="A1352" s="99" t="s">
        <v>330</v>
      </c>
      <c r="B1352" s="99" t="s">
        <v>330</v>
      </c>
      <c r="C1352" s="99" t="s">
        <v>330</v>
      </c>
      <c r="F1352" s="100" t="s">
        <v>330</v>
      </c>
      <c r="G1352" s="100" t="s">
        <v>330</v>
      </c>
    </row>
    <row r="1353" spans="1:7" ht="18.600000000000001" customHeight="1" x14ac:dyDescent="0.25">
      <c r="A1353" s="99" t="s">
        <v>330</v>
      </c>
      <c r="B1353" s="99" t="s">
        <v>330</v>
      </c>
      <c r="C1353" s="99" t="s">
        <v>330</v>
      </c>
      <c r="F1353" s="100" t="s">
        <v>330</v>
      </c>
      <c r="G1353" s="100" t="s">
        <v>330</v>
      </c>
    </row>
    <row r="1354" spans="1:7" ht="18.600000000000001" customHeight="1" x14ac:dyDescent="0.25">
      <c r="A1354" s="99" t="s">
        <v>330</v>
      </c>
      <c r="B1354" s="99" t="s">
        <v>330</v>
      </c>
      <c r="C1354" s="99" t="s">
        <v>330</v>
      </c>
      <c r="F1354" s="100" t="s">
        <v>330</v>
      </c>
      <c r="G1354" s="100" t="s">
        <v>330</v>
      </c>
    </row>
    <row r="1355" spans="1:7" ht="18.600000000000001" customHeight="1" x14ac:dyDescent="0.25">
      <c r="A1355" s="99" t="s">
        <v>330</v>
      </c>
      <c r="B1355" s="99" t="s">
        <v>330</v>
      </c>
      <c r="C1355" s="99" t="s">
        <v>330</v>
      </c>
      <c r="F1355" s="100" t="s">
        <v>330</v>
      </c>
      <c r="G1355" s="100" t="s">
        <v>330</v>
      </c>
    </row>
    <row r="1356" spans="1:7" ht="18.600000000000001" customHeight="1" x14ac:dyDescent="0.25">
      <c r="A1356" s="99" t="s">
        <v>330</v>
      </c>
      <c r="B1356" s="99" t="s">
        <v>330</v>
      </c>
      <c r="C1356" s="99" t="s">
        <v>330</v>
      </c>
      <c r="F1356" s="100" t="s">
        <v>330</v>
      </c>
      <c r="G1356" s="100" t="s">
        <v>330</v>
      </c>
    </row>
    <row r="1357" spans="1:7" ht="18.600000000000001" customHeight="1" x14ac:dyDescent="0.25">
      <c r="A1357" s="99" t="s">
        <v>330</v>
      </c>
      <c r="B1357" s="99" t="s">
        <v>330</v>
      </c>
      <c r="C1357" s="99" t="s">
        <v>330</v>
      </c>
      <c r="F1357" s="100" t="s">
        <v>330</v>
      </c>
      <c r="G1357" s="100" t="s">
        <v>330</v>
      </c>
    </row>
    <row r="1358" spans="1:7" ht="18.600000000000001" customHeight="1" x14ac:dyDescent="0.25">
      <c r="A1358" s="99" t="s">
        <v>330</v>
      </c>
      <c r="B1358" s="99" t="s">
        <v>330</v>
      </c>
      <c r="C1358" s="99" t="s">
        <v>330</v>
      </c>
      <c r="F1358" s="100" t="s">
        <v>330</v>
      </c>
      <c r="G1358" s="100" t="s">
        <v>330</v>
      </c>
    </row>
    <row r="1359" spans="1:7" ht="18.600000000000001" customHeight="1" x14ac:dyDescent="0.25">
      <c r="A1359" s="99" t="s">
        <v>330</v>
      </c>
      <c r="B1359" s="99" t="s">
        <v>330</v>
      </c>
      <c r="C1359" s="99" t="s">
        <v>330</v>
      </c>
      <c r="F1359" s="100" t="s">
        <v>330</v>
      </c>
      <c r="G1359" s="100" t="s">
        <v>330</v>
      </c>
    </row>
    <row r="1360" spans="1:7" ht="18.600000000000001" customHeight="1" x14ac:dyDescent="0.25">
      <c r="A1360" s="99" t="s">
        <v>330</v>
      </c>
      <c r="B1360" s="99" t="s">
        <v>330</v>
      </c>
      <c r="C1360" s="99" t="s">
        <v>330</v>
      </c>
      <c r="F1360" s="100" t="s">
        <v>330</v>
      </c>
      <c r="G1360" s="100" t="s">
        <v>330</v>
      </c>
    </row>
    <row r="1361" spans="1:7" ht="18.600000000000001" customHeight="1" x14ac:dyDescent="0.25">
      <c r="A1361" s="99" t="s">
        <v>330</v>
      </c>
      <c r="B1361" s="99" t="s">
        <v>330</v>
      </c>
      <c r="C1361" s="99" t="s">
        <v>330</v>
      </c>
      <c r="F1361" s="100" t="s">
        <v>330</v>
      </c>
      <c r="G1361" s="100" t="s">
        <v>330</v>
      </c>
    </row>
    <row r="1362" spans="1:7" ht="18.600000000000001" customHeight="1" x14ac:dyDescent="0.25">
      <c r="A1362" s="99" t="s">
        <v>330</v>
      </c>
      <c r="B1362" s="99" t="s">
        <v>330</v>
      </c>
      <c r="C1362" s="99" t="s">
        <v>330</v>
      </c>
      <c r="F1362" s="100" t="s">
        <v>330</v>
      </c>
      <c r="G1362" s="100" t="s">
        <v>330</v>
      </c>
    </row>
    <row r="1363" spans="1:7" ht="18.600000000000001" customHeight="1" x14ac:dyDescent="0.25">
      <c r="A1363" s="99" t="s">
        <v>330</v>
      </c>
      <c r="B1363" s="99" t="s">
        <v>330</v>
      </c>
      <c r="C1363" s="99" t="s">
        <v>330</v>
      </c>
      <c r="F1363" s="100" t="s">
        <v>330</v>
      </c>
      <c r="G1363" s="100" t="s">
        <v>330</v>
      </c>
    </row>
    <row r="1364" spans="1:7" ht="18.600000000000001" customHeight="1" x14ac:dyDescent="0.25">
      <c r="A1364" s="99" t="s">
        <v>330</v>
      </c>
      <c r="B1364" s="99" t="s">
        <v>330</v>
      </c>
      <c r="C1364" s="99" t="s">
        <v>330</v>
      </c>
      <c r="F1364" s="100" t="s">
        <v>330</v>
      </c>
      <c r="G1364" s="100" t="s">
        <v>330</v>
      </c>
    </row>
    <row r="1365" spans="1:7" ht="18.600000000000001" customHeight="1" x14ac:dyDescent="0.25">
      <c r="A1365" s="99" t="s">
        <v>330</v>
      </c>
      <c r="B1365" s="99" t="s">
        <v>330</v>
      </c>
      <c r="C1365" s="99" t="s">
        <v>330</v>
      </c>
      <c r="F1365" s="100" t="s">
        <v>330</v>
      </c>
      <c r="G1365" s="100" t="s">
        <v>330</v>
      </c>
    </row>
    <row r="1366" spans="1:7" ht="18.600000000000001" customHeight="1" x14ac:dyDescent="0.25">
      <c r="A1366" s="99" t="s">
        <v>330</v>
      </c>
      <c r="B1366" s="99" t="s">
        <v>330</v>
      </c>
      <c r="C1366" s="99" t="s">
        <v>330</v>
      </c>
      <c r="F1366" s="100" t="s">
        <v>330</v>
      </c>
      <c r="G1366" s="100" t="s">
        <v>330</v>
      </c>
    </row>
    <row r="1367" spans="1:7" ht="18.600000000000001" customHeight="1" x14ac:dyDescent="0.25">
      <c r="A1367" s="99" t="s">
        <v>330</v>
      </c>
      <c r="B1367" s="99" t="s">
        <v>330</v>
      </c>
      <c r="C1367" s="99" t="s">
        <v>330</v>
      </c>
      <c r="F1367" s="100" t="s">
        <v>330</v>
      </c>
      <c r="G1367" s="100" t="s">
        <v>330</v>
      </c>
    </row>
    <row r="1368" spans="1:7" ht="18.600000000000001" customHeight="1" x14ac:dyDescent="0.25">
      <c r="A1368" s="99" t="s">
        <v>330</v>
      </c>
      <c r="B1368" s="99" t="s">
        <v>330</v>
      </c>
      <c r="C1368" s="99" t="s">
        <v>330</v>
      </c>
      <c r="F1368" s="100" t="s">
        <v>330</v>
      </c>
      <c r="G1368" s="100" t="s">
        <v>330</v>
      </c>
    </row>
    <row r="1369" spans="1:7" ht="18.600000000000001" customHeight="1" x14ac:dyDescent="0.25">
      <c r="A1369" s="99" t="s">
        <v>330</v>
      </c>
      <c r="B1369" s="99" t="s">
        <v>330</v>
      </c>
      <c r="C1369" s="99" t="s">
        <v>330</v>
      </c>
      <c r="F1369" s="100" t="s">
        <v>330</v>
      </c>
      <c r="G1369" s="100" t="s">
        <v>330</v>
      </c>
    </row>
    <row r="1370" spans="1:7" ht="18.600000000000001" customHeight="1" x14ac:dyDescent="0.25">
      <c r="A1370" s="99" t="s">
        <v>330</v>
      </c>
      <c r="B1370" s="99" t="s">
        <v>330</v>
      </c>
      <c r="C1370" s="99" t="s">
        <v>330</v>
      </c>
      <c r="F1370" s="100" t="s">
        <v>330</v>
      </c>
      <c r="G1370" s="100" t="s">
        <v>330</v>
      </c>
    </row>
    <row r="1371" spans="1:7" ht="18.600000000000001" customHeight="1" x14ac:dyDescent="0.25">
      <c r="A1371" s="99" t="s">
        <v>330</v>
      </c>
      <c r="B1371" s="99" t="s">
        <v>330</v>
      </c>
      <c r="C1371" s="99" t="s">
        <v>330</v>
      </c>
      <c r="F1371" s="100" t="s">
        <v>330</v>
      </c>
      <c r="G1371" s="100" t="s">
        <v>330</v>
      </c>
    </row>
    <row r="1372" spans="1:7" ht="18.600000000000001" customHeight="1" x14ac:dyDescent="0.25">
      <c r="A1372" s="99" t="s">
        <v>330</v>
      </c>
      <c r="B1372" s="99" t="s">
        <v>330</v>
      </c>
      <c r="C1372" s="99" t="s">
        <v>330</v>
      </c>
      <c r="F1372" s="100" t="s">
        <v>330</v>
      </c>
      <c r="G1372" s="100" t="s">
        <v>330</v>
      </c>
    </row>
    <row r="1373" spans="1:7" ht="18.600000000000001" customHeight="1" x14ac:dyDescent="0.25">
      <c r="A1373" s="99" t="s">
        <v>330</v>
      </c>
      <c r="B1373" s="99" t="s">
        <v>330</v>
      </c>
      <c r="C1373" s="99" t="s">
        <v>330</v>
      </c>
      <c r="F1373" s="100" t="s">
        <v>330</v>
      </c>
      <c r="G1373" s="100" t="s">
        <v>330</v>
      </c>
    </row>
    <row r="1374" spans="1:7" ht="18.600000000000001" customHeight="1" x14ac:dyDescent="0.25">
      <c r="A1374" s="99" t="s">
        <v>330</v>
      </c>
      <c r="B1374" s="99" t="s">
        <v>330</v>
      </c>
      <c r="C1374" s="99" t="s">
        <v>330</v>
      </c>
      <c r="F1374" s="100" t="s">
        <v>330</v>
      </c>
      <c r="G1374" s="100" t="s">
        <v>330</v>
      </c>
    </row>
    <row r="1375" spans="1:7" ht="18.600000000000001" customHeight="1" x14ac:dyDescent="0.25">
      <c r="A1375" s="99" t="s">
        <v>330</v>
      </c>
      <c r="B1375" s="99" t="s">
        <v>330</v>
      </c>
      <c r="C1375" s="99" t="s">
        <v>330</v>
      </c>
      <c r="F1375" s="100" t="s">
        <v>330</v>
      </c>
      <c r="G1375" s="100" t="s">
        <v>330</v>
      </c>
    </row>
    <row r="1376" spans="1:7" ht="18.600000000000001" customHeight="1" x14ac:dyDescent="0.25">
      <c r="A1376" s="99" t="s">
        <v>330</v>
      </c>
      <c r="B1376" s="99" t="s">
        <v>330</v>
      </c>
      <c r="C1376" s="99" t="s">
        <v>330</v>
      </c>
      <c r="F1376" s="100" t="s">
        <v>330</v>
      </c>
      <c r="G1376" s="100" t="s">
        <v>330</v>
      </c>
    </row>
    <row r="1377" spans="1:7" ht="18.600000000000001" customHeight="1" x14ac:dyDescent="0.25">
      <c r="A1377" s="99" t="s">
        <v>330</v>
      </c>
      <c r="B1377" s="99" t="s">
        <v>330</v>
      </c>
      <c r="C1377" s="99" t="s">
        <v>330</v>
      </c>
      <c r="F1377" s="100" t="s">
        <v>330</v>
      </c>
      <c r="G1377" s="100" t="s">
        <v>330</v>
      </c>
    </row>
    <row r="1378" spans="1:7" ht="18.600000000000001" customHeight="1" x14ac:dyDescent="0.25">
      <c r="A1378" s="99" t="s">
        <v>330</v>
      </c>
      <c r="B1378" s="99" t="s">
        <v>330</v>
      </c>
      <c r="C1378" s="99" t="s">
        <v>330</v>
      </c>
      <c r="F1378" s="100" t="s">
        <v>330</v>
      </c>
      <c r="G1378" s="100" t="s">
        <v>330</v>
      </c>
    </row>
    <row r="1379" spans="1:7" ht="18.600000000000001" customHeight="1" x14ac:dyDescent="0.25">
      <c r="A1379" s="99" t="s">
        <v>330</v>
      </c>
      <c r="B1379" s="99" t="s">
        <v>330</v>
      </c>
      <c r="C1379" s="99" t="s">
        <v>330</v>
      </c>
      <c r="F1379" s="100" t="s">
        <v>330</v>
      </c>
      <c r="G1379" s="100" t="s">
        <v>330</v>
      </c>
    </row>
    <row r="1380" spans="1:7" ht="18.600000000000001" customHeight="1" x14ac:dyDescent="0.25">
      <c r="A1380" s="99" t="s">
        <v>330</v>
      </c>
      <c r="B1380" s="99" t="s">
        <v>330</v>
      </c>
      <c r="C1380" s="99" t="s">
        <v>330</v>
      </c>
      <c r="F1380" s="100" t="s">
        <v>330</v>
      </c>
      <c r="G1380" s="100" t="s">
        <v>330</v>
      </c>
    </row>
    <row r="1381" spans="1:7" ht="18.600000000000001" customHeight="1" x14ac:dyDescent="0.25">
      <c r="A1381" s="99" t="s">
        <v>330</v>
      </c>
      <c r="B1381" s="99" t="s">
        <v>330</v>
      </c>
      <c r="C1381" s="99" t="s">
        <v>330</v>
      </c>
      <c r="F1381" s="100" t="s">
        <v>330</v>
      </c>
      <c r="G1381" s="100" t="s">
        <v>330</v>
      </c>
    </row>
    <row r="1382" spans="1:7" ht="18.600000000000001" customHeight="1" x14ac:dyDescent="0.25">
      <c r="A1382" s="99" t="s">
        <v>330</v>
      </c>
      <c r="B1382" s="99" t="s">
        <v>330</v>
      </c>
      <c r="C1382" s="99" t="s">
        <v>330</v>
      </c>
      <c r="F1382" s="100" t="s">
        <v>330</v>
      </c>
      <c r="G1382" s="100" t="s">
        <v>330</v>
      </c>
    </row>
    <row r="1383" spans="1:7" ht="18.600000000000001" customHeight="1" x14ac:dyDescent="0.25">
      <c r="A1383" s="99" t="s">
        <v>330</v>
      </c>
      <c r="B1383" s="99" t="s">
        <v>330</v>
      </c>
      <c r="C1383" s="99" t="s">
        <v>330</v>
      </c>
      <c r="F1383" s="100" t="s">
        <v>330</v>
      </c>
      <c r="G1383" s="100" t="s">
        <v>330</v>
      </c>
    </row>
    <row r="1384" spans="1:7" ht="18.600000000000001" customHeight="1" x14ac:dyDescent="0.25">
      <c r="A1384" s="99" t="s">
        <v>330</v>
      </c>
      <c r="B1384" s="99" t="s">
        <v>330</v>
      </c>
      <c r="C1384" s="99" t="s">
        <v>330</v>
      </c>
      <c r="F1384" s="100" t="s">
        <v>330</v>
      </c>
      <c r="G1384" s="100" t="s">
        <v>330</v>
      </c>
    </row>
    <row r="1385" spans="1:7" ht="18.600000000000001" customHeight="1" x14ac:dyDescent="0.25">
      <c r="A1385" s="99" t="s">
        <v>330</v>
      </c>
      <c r="B1385" s="99" t="s">
        <v>330</v>
      </c>
      <c r="C1385" s="99" t="s">
        <v>330</v>
      </c>
      <c r="F1385" s="100" t="s">
        <v>330</v>
      </c>
      <c r="G1385" s="100" t="s">
        <v>330</v>
      </c>
    </row>
    <row r="1386" spans="1:7" ht="18.600000000000001" customHeight="1" x14ac:dyDescent="0.25">
      <c r="A1386" s="99" t="s">
        <v>330</v>
      </c>
      <c r="B1386" s="99" t="s">
        <v>330</v>
      </c>
      <c r="C1386" s="99" t="s">
        <v>330</v>
      </c>
      <c r="F1386" s="100" t="s">
        <v>330</v>
      </c>
      <c r="G1386" s="100" t="s">
        <v>330</v>
      </c>
    </row>
    <row r="1387" spans="1:7" ht="18.600000000000001" customHeight="1" x14ac:dyDescent="0.25">
      <c r="A1387" s="99" t="s">
        <v>330</v>
      </c>
      <c r="B1387" s="99" t="s">
        <v>330</v>
      </c>
      <c r="C1387" s="99" t="s">
        <v>330</v>
      </c>
      <c r="F1387" s="100" t="s">
        <v>330</v>
      </c>
      <c r="G1387" s="100" t="s">
        <v>330</v>
      </c>
    </row>
    <row r="1388" spans="1:7" ht="18.600000000000001" customHeight="1" x14ac:dyDescent="0.25">
      <c r="A1388" s="99" t="s">
        <v>330</v>
      </c>
      <c r="B1388" s="99" t="s">
        <v>330</v>
      </c>
      <c r="C1388" s="99" t="s">
        <v>330</v>
      </c>
      <c r="F1388" s="100" t="s">
        <v>330</v>
      </c>
      <c r="G1388" s="100" t="s">
        <v>330</v>
      </c>
    </row>
    <row r="1389" spans="1:7" ht="18.600000000000001" customHeight="1" x14ac:dyDescent="0.25">
      <c r="A1389" s="99" t="s">
        <v>330</v>
      </c>
      <c r="B1389" s="99" t="s">
        <v>330</v>
      </c>
      <c r="C1389" s="99" t="s">
        <v>330</v>
      </c>
      <c r="F1389" s="100" t="s">
        <v>330</v>
      </c>
      <c r="G1389" s="100" t="s">
        <v>330</v>
      </c>
    </row>
    <row r="1390" spans="1:7" ht="18.600000000000001" customHeight="1" x14ac:dyDescent="0.25">
      <c r="A1390" s="99" t="s">
        <v>330</v>
      </c>
      <c r="B1390" s="99" t="s">
        <v>330</v>
      </c>
      <c r="C1390" s="99" t="s">
        <v>330</v>
      </c>
      <c r="F1390" s="100" t="s">
        <v>330</v>
      </c>
      <c r="G1390" s="100" t="s">
        <v>330</v>
      </c>
    </row>
    <row r="1391" spans="1:7" ht="18.600000000000001" customHeight="1" x14ac:dyDescent="0.25">
      <c r="A1391" s="99" t="s">
        <v>330</v>
      </c>
      <c r="B1391" s="99" t="s">
        <v>330</v>
      </c>
      <c r="C1391" s="99" t="s">
        <v>330</v>
      </c>
      <c r="F1391" s="100" t="s">
        <v>330</v>
      </c>
      <c r="G1391" s="100" t="s">
        <v>330</v>
      </c>
    </row>
    <row r="1392" spans="1:7" ht="18.600000000000001" customHeight="1" x14ac:dyDescent="0.25">
      <c r="A1392" s="99" t="s">
        <v>330</v>
      </c>
      <c r="B1392" s="99" t="s">
        <v>330</v>
      </c>
      <c r="C1392" s="99" t="s">
        <v>330</v>
      </c>
      <c r="F1392" s="100" t="s">
        <v>330</v>
      </c>
      <c r="G1392" s="100" t="s">
        <v>330</v>
      </c>
    </row>
    <row r="1393" spans="1:7" ht="18.600000000000001" customHeight="1" x14ac:dyDescent="0.25">
      <c r="A1393" s="99" t="s">
        <v>330</v>
      </c>
      <c r="B1393" s="99" t="s">
        <v>330</v>
      </c>
      <c r="C1393" s="99" t="s">
        <v>330</v>
      </c>
      <c r="F1393" s="100" t="s">
        <v>330</v>
      </c>
      <c r="G1393" s="100" t="s">
        <v>330</v>
      </c>
    </row>
    <row r="1394" spans="1:7" ht="18.600000000000001" customHeight="1" x14ac:dyDescent="0.25">
      <c r="A1394" s="99" t="s">
        <v>330</v>
      </c>
      <c r="B1394" s="99" t="s">
        <v>330</v>
      </c>
      <c r="C1394" s="99" t="s">
        <v>330</v>
      </c>
      <c r="F1394" s="100" t="s">
        <v>330</v>
      </c>
      <c r="G1394" s="100" t="s">
        <v>330</v>
      </c>
    </row>
    <row r="1395" spans="1:7" ht="18.600000000000001" customHeight="1" x14ac:dyDescent="0.25">
      <c r="A1395" s="99" t="s">
        <v>330</v>
      </c>
      <c r="B1395" s="99" t="s">
        <v>330</v>
      </c>
      <c r="C1395" s="99" t="s">
        <v>330</v>
      </c>
      <c r="F1395" s="100" t="s">
        <v>330</v>
      </c>
      <c r="G1395" s="100" t="s">
        <v>330</v>
      </c>
    </row>
    <row r="1396" spans="1:7" ht="18.600000000000001" customHeight="1" x14ac:dyDescent="0.25">
      <c r="A1396" s="99" t="s">
        <v>330</v>
      </c>
      <c r="B1396" s="99" t="s">
        <v>330</v>
      </c>
      <c r="C1396" s="99" t="s">
        <v>330</v>
      </c>
      <c r="F1396" s="100" t="s">
        <v>330</v>
      </c>
      <c r="G1396" s="100" t="s">
        <v>330</v>
      </c>
    </row>
    <row r="1397" spans="1:7" ht="18.600000000000001" customHeight="1" x14ac:dyDescent="0.25">
      <c r="A1397" s="99" t="s">
        <v>330</v>
      </c>
      <c r="B1397" s="99" t="s">
        <v>330</v>
      </c>
      <c r="C1397" s="99" t="s">
        <v>330</v>
      </c>
      <c r="F1397" s="100" t="s">
        <v>330</v>
      </c>
      <c r="G1397" s="100" t="s">
        <v>330</v>
      </c>
    </row>
    <row r="1398" spans="1:7" ht="18.600000000000001" customHeight="1" x14ac:dyDescent="0.25">
      <c r="A1398" s="99" t="s">
        <v>330</v>
      </c>
      <c r="B1398" s="99" t="s">
        <v>330</v>
      </c>
      <c r="C1398" s="99" t="s">
        <v>330</v>
      </c>
      <c r="F1398" s="100" t="s">
        <v>330</v>
      </c>
      <c r="G1398" s="100" t="s">
        <v>330</v>
      </c>
    </row>
    <row r="1399" spans="1:7" ht="18.600000000000001" customHeight="1" x14ac:dyDescent="0.25">
      <c r="A1399" s="99" t="s">
        <v>330</v>
      </c>
      <c r="B1399" s="99" t="s">
        <v>330</v>
      </c>
      <c r="C1399" s="99" t="s">
        <v>330</v>
      </c>
      <c r="F1399" s="100" t="s">
        <v>330</v>
      </c>
      <c r="G1399" s="100" t="s">
        <v>330</v>
      </c>
    </row>
    <row r="1400" spans="1:7" ht="18.600000000000001" customHeight="1" x14ac:dyDescent="0.25">
      <c r="A1400" s="99" t="s">
        <v>330</v>
      </c>
      <c r="B1400" s="99" t="s">
        <v>330</v>
      </c>
      <c r="C1400" s="99" t="s">
        <v>330</v>
      </c>
      <c r="F1400" s="100" t="s">
        <v>330</v>
      </c>
      <c r="G1400" s="100" t="s">
        <v>330</v>
      </c>
    </row>
    <row r="1401" spans="1:7" ht="18.600000000000001" customHeight="1" x14ac:dyDescent="0.25">
      <c r="A1401" s="99" t="s">
        <v>330</v>
      </c>
      <c r="B1401" s="99" t="s">
        <v>330</v>
      </c>
      <c r="C1401" s="99" t="s">
        <v>330</v>
      </c>
      <c r="F1401" s="100" t="s">
        <v>330</v>
      </c>
      <c r="G1401" s="100" t="s">
        <v>330</v>
      </c>
    </row>
    <row r="1402" spans="1:7" ht="18.600000000000001" customHeight="1" x14ac:dyDescent="0.25">
      <c r="A1402" s="99" t="s">
        <v>330</v>
      </c>
      <c r="B1402" s="99" t="s">
        <v>330</v>
      </c>
      <c r="C1402" s="99" t="s">
        <v>330</v>
      </c>
      <c r="F1402" s="100" t="s">
        <v>330</v>
      </c>
      <c r="G1402" s="100" t="s">
        <v>330</v>
      </c>
    </row>
    <row r="1403" spans="1:7" ht="18.600000000000001" customHeight="1" x14ac:dyDescent="0.25">
      <c r="A1403" s="99" t="s">
        <v>330</v>
      </c>
      <c r="B1403" s="99" t="s">
        <v>330</v>
      </c>
      <c r="C1403" s="99" t="s">
        <v>330</v>
      </c>
      <c r="F1403" s="100" t="s">
        <v>330</v>
      </c>
      <c r="G1403" s="100" t="s">
        <v>330</v>
      </c>
    </row>
    <row r="1404" spans="1:7" ht="18.600000000000001" customHeight="1" x14ac:dyDescent="0.25">
      <c r="A1404" s="99" t="s">
        <v>330</v>
      </c>
      <c r="B1404" s="99" t="s">
        <v>330</v>
      </c>
      <c r="C1404" s="99" t="s">
        <v>330</v>
      </c>
      <c r="F1404" s="100" t="s">
        <v>330</v>
      </c>
      <c r="G1404" s="100" t="s">
        <v>330</v>
      </c>
    </row>
    <row r="1405" spans="1:7" ht="18.600000000000001" customHeight="1" x14ac:dyDescent="0.25">
      <c r="A1405" s="99" t="s">
        <v>330</v>
      </c>
      <c r="B1405" s="99" t="s">
        <v>330</v>
      </c>
      <c r="C1405" s="99" t="s">
        <v>330</v>
      </c>
      <c r="F1405" s="100" t="s">
        <v>330</v>
      </c>
      <c r="G1405" s="100" t="s">
        <v>330</v>
      </c>
    </row>
    <row r="1406" spans="1:7" ht="18.600000000000001" customHeight="1" x14ac:dyDescent="0.25">
      <c r="A1406" s="99" t="s">
        <v>330</v>
      </c>
      <c r="B1406" s="99" t="s">
        <v>330</v>
      </c>
      <c r="C1406" s="99" t="s">
        <v>330</v>
      </c>
      <c r="F1406" s="100" t="s">
        <v>330</v>
      </c>
      <c r="G1406" s="100" t="s">
        <v>330</v>
      </c>
    </row>
    <row r="1407" spans="1:7" ht="18.600000000000001" customHeight="1" x14ac:dyDescent="0.25">
      <c r="A1407" s="99" t="s">
        <v>330</v>
      </c>
      <c r="B1407" s="99" t="s">
        <v>330</v>
      </c>
      <c r="C1407" s="99" t="s">
        <v>330</v>
      </c>
      <c r="F1407" s="100" t="s">
        <v>330</v>
      </c>
      <c r="G1407" s="100" t="s">
        <v>330</v>
      </c>
    </row>
    <row r="1408" spans="1:7" ht="18.600000000000001" customHeight="1" x14ac:dyDescent="0.25">
      <c r="A1408" s="99" t="s">
        <v>330</v>
      </c>
      <c r="B1408" s="99" t="s">
        <v>330</v>
      </c>
      <c r="C1408" s="99" t="s">
        <v>330</v>
      </c>
      <c r="F1408" s="100" t="s">
        <v>330</v>
      </c>
      <c r="G1408" s="100" t="s">
        <v>330</v>
      </c>
    </row>
    <row r="1409" spans="1:7" ht="18.600000000000001" customHeight="1" x14ac:dyDescent="0.25">
      <c r="A1409" s="99" t="s">
        <v>330</v>
      </c>
      <c r="B1409" s="99" t="s">
        <v>330</v>
      </c>
      <c r="C1409" s="99" t="s">
        <v>330</v>
      </c>
      <c r="F1409" s="100" t="s">
        <v>330</v>
      </c>
      <c r="G1409" s="100" t="s">
        <v>330</v>
      </c>
    </row>
    <row r="1410" spans="1:7" ht="18.600000000000001" customHeight="1" x14ac:dyDescent="0.25">
      <c r="A1410" s="99" t="s">
        <v>330</v>
      </c>
      <c r="B1410" s="99" t="s">
        <v>330</v>
      </c>
      <c r="C1410" s="99" t="s">
        <v>330</v>
      </c>
      <c r="F1410" s="100" t="s">
        <v>330</v>
      </c>
      <c r="G1410" s="100" t="s">
        <v>330</v>
      </c>
    </row>
    <row r="1411" spans="1:7" ht="18.600000000000001" customHeight="1" x14ac:dyDescent="0.25">
      <c r="A1411" s="99" t="s">
        <v>330</v>
      </c>
      <c r="B1411" s="99" t="s">
        <v>330</v>
      </c>
      <c r="C1411" s="99" t="s">
        <v>330</v>
      </c>
      <c r="F1411" s="100" t="s">
        <v>330</v>
      </c>
      <c r="G1411" s="100" t="s">
        <v>330</v>
      </c>
    </row>
    <row r="1412" spans="1:7" ht="18.600000000000001" customHeight="1" x14ac:dyDescent="0.25">
      <c r="A1412" s="99" t="s">
        <v>330</v>
      </c>
      <c r="B1412" s="99" t="s">
        <v>330</v>
      </c>
      <c r="C1412" s="99" t="s">
        <v>330</v>
      </c>
      <c r="F1412" s="100" t="s">
        <v>330</v>
      </c>
      <c r="G1412" s="100" t="s">
        <v>330</v>
      </c>
    </row>
    <row r="1413" spans="1:7" ht="18.600000000000001" customHeight="1" x14ac:dyDescent="0.25">
      <c r="A1413" s="99" t="s">
        <v>330</v>
      </c>
      <c r="B1413" s="99" t="s">
        <v>330</v>
      </c>
      <c r="C1413" s="99" t="s">
        <v>330</v>
      </c>
      <c r="F1413" s="100" t="s">
        <v>330</v>
      </c>
      <c r="G1413" s="100" t="s">
        <v>330</v>
      </c>
    </row>
    <row r="1414" spans="1:7" ht="18.600000000000001" customHeight="1" x14ac:dyDescent="0.25">
      <c r="A1414" s="99" t="s">
        <v>330</v>
      </c>
      <c r="B1414" s="99" t="s">
        <v>330</v>
      </c>
      <c r="C1414" s="99" t="s">
        <v>330</v>
      </c>
      <c r="F1414" s="100" t="s">
        <v>330</v>
      </c>
      <c r="G1414" s="100" t="s">
        <v>330</v>
      </c>
    </row>
    <row r="1415" spans="1:7" ht="18.600000000000001" customHeight="1" x14ac:dyDescent="0.25">
      <c r="A1415" s="99" t="s">
        <v>330</v>
      </c>
      <c r="B1415" s="99" t="s">
        <v>330</v>
      </c>
      <c r="C1415" s="99" t="s">
        <v>330</v>
      </c>
      <c r="F1415" s="100" t="s">
        <v>330</v>
      </c>
      <c r="G1415" s="100" t="s">
        <v>330</v>
      </c>
    </row>
    <row r="1416" spans="1:7" ht="18.600000000000001" customHeight="1" x14ac:dyDescent="0.25">
      <c r="A1416" s="99" t="s">
        <v>330</v>
      </c>
      <c r="B1416" s="99" t="s">
        <v>330</v>
      </c>
      <c r="C1416" s="99" t="s">
        <v>330</v>
      </c>
      <c r="F1416" s="100" t="s">
        <v>330</v>
      </c>
      <c r="G1416" s="100" t="s">
        <v>330</v>
      </c>
    </row>
    <row r="1417" spans="1:7" ht="18.600000000000001" customHeight="1" x14ac:dyDescent="0.25">
      <c r="A1417" s="99" t="s">
        <v>330</v>
      </c>
      <c r="B1417" s="99" t="s">
        <v>330</v>
      </c>
      <c r="C1417" s="99" t="s">
        <v>330</v>
      </c>
      <c r="F1417" s="100" t="s">
        <v>330</v>
      </c>
      <c r="G1417" s="100" t="s">
        <v>330</v>
      </c>
    </row>
    <row r="1418" spans="1:7" ht="18.600000000000001" customHeight="1" x14ac:dyDescent="0.25">
      <c r="A1418" s="99" t="s">
        <v>330</v>
      </c>
      <c r="B1418" s="99" t="s">
        <v>330</v>
      </c>
      <c r="C1418" s="99" t="s">
        <v>330</v>
      </c>
      <c r="F1418" s="100" t="s">
        <v>330</v>
      </c>
      <c r="G1418" s="100" t="s">
        <v>330</v>
      </c>
    </row>
    <row r="1419" spans="1:7" ht="18.600000000000001" customHeight="1" x14ac:dyDescent="0.25">
      <c r="A1419" s="99" t="s">
        <v>330</v>
      </c>
      <c r="B1419" s="99" t="s">
        <v>330</v>
      </c>
      <c r="C1419" s="99" t="s">
        <v>330</v>
      </c>
      <c r="F1419" s="100" t="s">
        <v>330</v>
      </c>
      <c r="G1419" s="100" t="s">
        <v>330</v>
      </c>
    </row>
    <row r="1420" spans="1:7" ht="18.600000000000001" customHeight="1" x14ac:dyDescent="0.25">
      <c r="A1420" s="99" t="s">
        <v>330</v>
      </c>
      <c r="B1420" s="99" t="s">
        <v>330</v>
      </c>
      <c r="C1420" s="99" t="s">
        <v>330</v>
      </c>
      <c r="F1420" s="100" t="s">
        <v>330</v>
      </c>
      <c r="G1420" s="100" t="s">
        <v>330</v>
      </c>
    </row>
    <row r="1421" spans="1:7" ht="18.600000000000001" customHeight="1" x14ac:dyDescent="0.25">
      <c r="A1421" s="99" t="s">
        <v>330</v>
      </c>
      <c r="B1421" s="99" t="s">
        <v>330</v>
      </c>
      <c r="C1421" s="99" t="s">
        <v>330</v>
      </c>
      <c r="F1421" s="100" t="s">
        <v>330</v>
      </c>
      <c r="G1421" s="100" t="s">
        <v>330</v>
      </c>
    </row>
    <row r="1422" spans="1:7" ht="18.600000000000001" customHeight="1" x14ac:dyDescent="0.25">
      <c r="A1422" s="99" t="s">
        <v>330</v>
      </c>
      <c r="B1422" s="99" t="s">
        <v>330</v>
      </c>
      <c r="C1422" s="99" t="s">
        <v>330</v>
      </c>
      <c r="F1422" s="100" t="s">
        <v>330</v>
      </c>
      <c r="G1422" s="100" t="s">
        <v>330</v>
      </c>
    </row>
    <row r="1423" spans="1:7" ht="18.600000000000001" customHeight="1" x14ac:dyDescent="0.25">
      <c r="A1423" s="99" t="s">
        <v>330</v>
      </c>
      <c r="B1423" s="99" t="s">
        <v>330</v>
      </c>
      <c r="C1423" s="99" t="s">
        <v>330</v>
      </c>
      <c r="F1423" s="100" t="s">
        <v>330</v>
      </c>
      <c r="G1423" s="100" t="s">
        <v>330</v>
      </c>
    </row>
    <row r="1424" spans="1:7" ht="18.600000000000001" customHeight="1" x14ac:dyDescent="0.25">
      <c r="A1424" s="99" t="s">
        <v>330</v>
      </c>
      <c r="B1424" s="99" t="s">
        <v>330</v>
      </c>
      <c r="C1424" s="99" t="s">
        <v>330</v>
      </c>
      <c r="F1424" s="100" t="s">
        <v>330</v>
      </c>
      <c r="G1424" s="100" t="s">
        <v>330</v>
      </c>
    </row>
    <row r="1425" spans="1:7" ht="18.600000000000001" customHeight="1" x14ac:dyDescent="0.25">
      <c r="A1425" s="99" t="s">
        <v>330</v>
      </c>
      <c r="B1425" s="99" t="s">
        <v>330</v>
      </c>
      <c r="C1425" s="99" t="s">
        <v>330</v>
      </c>
      <c r="F1425" s="100" t="s">
        <v>330</v>
      </c>
      <c r="G1425" s="100" t="s">
        <v>330</v>
      </c>
    </row>
    <row r="1426" spans="1:7" ht="18.600000000000001" customHeight="1" x14ac:dyDescent="0.25">
      <c r="A1426" s="99" t="s">
        <v>330</v>
      </c>
      <c r="B1426" s="99" t="s">
        <v>330</v>
      </c>
      <c r="C1426" s="99" t="s">
        <v>330</v>
      </c>
      <c r="F1426" s="100" t="s">
        <v>330</v>
      </c>
      <c r="G1426" s="100" t="s">
        <v>330</v>
      </c>
    </row>
    <row r="1427" spans="1:7" ht="18.600000000000001" customHeight="1" x14ac:dyDescent="0.25">
      <c r="A1427" s="99" t="s">
        <v>330</v>
      </c>
      <c r="B1427" s="99" t="s">
        <v>330</v>
      </c>
      <c r="C1427" s="99" t="s">
        <v>330</v>
      </c>
      <c r="F1427" s="100" t="s">
        <v>330</v>
      </c>
      <c r="G1427" s="100" t="s">
        <v>330</v>
      </c>
    </row>
    <row r="1428" spans="1:7" ht="18.600000000000001" customHeight="1" x14ac:dyDescent="0.25">
      <c r="A1428" s="99" t="s">
        <v>330</v>
      </c>
      <c r="B1428" s="99" t="s">
        <v>330</v>
      </c>
      <c r="C1428" s="99" t="s">
        <v>330</v>
      </c>
      <c r="F1428" s="100" t="s">
        <v>330</v>
      </c>
      <c r="G1428" s="100" t="s">
        <v>330</v>
      </c>
    </row>
    <row r="1429" spans="1:7" ht="18.600000000000001" customHeight="1" x14ac:dyDescent="0.25">
      <c r="A1429" s="99" t="s">
        <v>330</v>
      </c>
      <c r="B1429" s="99" t="s">
        <v>330</v>
      </c>
      <c r="C1429" s="99" t="s">
        <v>330</v>
      </c>
      <c r="F1429" s="100" t="s">
        <v>330</v>
      </c>
      <c r="G1429" s="100" t="s">
        <v>330</v>
      </c>
    </row>
    <row r="1430" spans="1:7" ht="18.600000000000001" customHeight="1" x14ac:dyDescent="0.25">
      <c r="A1430" s="99" t="s">
        <v>330</v>
      </c>
      <c r="B1430" s="99" t="s">
        <v>330</v>
      </c>
      <c r="C1430" s="99" t="s">
        <v>330</v>
      </c>
      <c r="F1430" s="100" t="s">
        <v>330</v>
      </c>
      <c r="G1430" s="100" t="s">
        <v>330</v>
      </c>
    </row>
    <row r="1431" spans="1:7" ht="18.600000000000001" customHeight="1" x14ac:dyDescent="0.25">
      <c r="A1431" s="99" t="s">
        <v>330</v>
      </c>
      <c r="B1431" s="99" t="s">
        <v>330</v>
      </c>
      <c r="C1431" s="99" t="s">
        <v>330</v>
      </c>
      <c r="F1431" s="100" t="s">
        <v>330</v>
      </c>
      <c r="G1431" s="100" t="s">
        <v>330</v>
      </c>
    </row>
    <row r="1432" spans="1:7" ht="18.600000000000001" customHeight="1" x14ac:dyDescent="0.25">
      <c r="A1432" s="99" t="s">
        <v>330</v>
      </c>
      <c r="B1432" s="99" t="s">
        <v>330</v>
      </c>
      <c r="C1432" s="99" t="s">
        <v>330</v>
      </c>
      <c r="F1432" s="100" t="s">
        <v>330</v>
      </c>
      <c r="G1432" s="100" t="s">
        <v>330</v>
      </c>
    </row>
    <row r="1433" spans="1:7" ht="18.600000000000001" customHeight="1" x14ac:dyDescent="0.25">
      <c r="A1433" s="99" t="s">
        <v>330</v>
      </c>
      <c r="B1433" s="99" t="s">
        <v>330</v>
      </c>
      <c r="C1433" s="99" t="s">
        <v>330</v>
      </c>
      <c r="F1433" s="100" t="s">
        <v>330</v>
      </c>
      <c r="G1433" s="100" t="s">
        <v>330</v>
      </c>
    </row>
    <row r="1434" spans="1:7" ht="18.600000000000001" customHeight="1" x14ac:dyDescent="0.25">
      <c r="A1434" s="99" t="s">
        <v>330</v>
      </c>
      <c r="B1434" s="99" t="s">
        <v>330</v>
      </c>
      <c r="C1434" s="99" t="s">
        <v>330</v>
      </c>
      <c r="F1434" s="100" t="s">
        <v>330</v>
      </c>
      <c r="G1434" s="100" t="s">
        <v>330</v>
      </c>
    </row>
    <row r="1435" spans="1:7" ht="18.600000000000001" customHeight="1" x14ac:dyDescent="0.25">
      <c r="A1435" s="99" t="s">
        <v>330</v>
      </c>
      <c r="B1435" s="99" t="s">
        <v>330</v>
      </c>
      <c r="C1435" s="99" t="s">
        <v>330</v>
      </c>
      <c r="F1435" s="100" t="s">
        <v>330</v>
      </c>
      <c r="G1435" s="100" t="s">
        <v>330</v>
      </c>
    </row>
    <row r="1436" spans="1:7" ht="18.600000000000001" customHeight="1" x14ac:dyDescent="0.25">
      <c r="A1436" s="99" t="s">
        <v>330</v>
      </c>
      <c r="B1436" s="99" t="s">
        <v>330</v>
      </c>
      <c r="C1436" s="99" t="s">
        <v>330</v>
      </c>
      <c r="F1436" s="100" t="s">
        <v>330</v>
      </c>
      <c r="G1436" s="100" t="s">
        <v>330</v>
      </c>
    </row>
    <row r="1437" spans="1:7" ht="18.600000000000001" customHeight="1" x14ac:dyDescent="0.25">
      <c r="A1437" s="99" t="s">
        <v>330</v>
      </c>
      <c r="B1437" s="99" t="s">
        <v>330</v>
      </c>
      <c r="C1437" s="99" t="s">
        <v>330</v>
      </c>
      <c r="F1437" s="100" t="s">
        <v>330</v>
      </c>
      <c r="G1437" s="100" t="s">
        <v>330</v>
      </c>
    </row>
    <row r="1438" spans="1:7" ht="18.600000000000001" customHeight="1" x14ac:dyDescent="0.25">
      <c r="A1438" s="99" t="s">
        <v>330</v>
      </c>
      <c r="B1438" s="99" t="s">
        <v>330</v>
      </c>
      <c r="C1438" s="99" t="s">
        <v>330</v>
      </c>
      <c r="F1438" s="100" t="s">
        <v>330</v>
      </c>
      <c r="G1438" s="100" t="s">
        <v>330</v>
      </c>
    </row>
    <row r="1439" spans="1:7" ht="18.600000000000001" customHeight="1" x14ac:dyDescent="0.25">
      <c r="A1439" s="99" t="s">
        <v>330</v>
      </c>
      <c r="B1439" s="99" t="s">
        <v>330</v>
      </c>
      <c r="C1439" s="99" t="s">
        <v>330</v>
      </c>
      <c r="F1439" s="100" t="s">
        <v>330</v>
      </c>
      <c r="G1439" s="100" t="s">
        <v>330</v>
      </c>
    </row>
    <row r="1440" spans="1:7" ht="18.600000000000001" customHeight="1" x14ac:dyDescent="0.25">
      <c r="A1440" s="99" t="s">
        <v>330</v>
      </c>
      <c r="B1440" s="99" t="s">
        <v>330</v>
      </c>
      <c r="C1440" s="99" t="s">
        <v>330</v>
      </c>
      <c r="F1440" s="100" t="s">
        <v>330</v>
      </c>
      <c r="G1440" s="100" t="s">
        <v>330</v>
      </c>
    </row>
    <row r="1441" spans="1:7" ht="18.600000000000001" customHeight="1" x14ac:dyDescent="0.25">
      <c r="A1441" s="99" t="s">
        <v>330</v>
      </c>
      <c r="B1441" s="99" t="s">
        <v>330</v>
      </c>
      <c r="C1441" s="99" t="s">
        <v>330</v>
      </c>
      <c r="F1441" s="100" t="s">
        <v>330</v>
      </c>
      <c r="G1441" s="100" t="s">
        <v>330</v>
      </c>
    </row>
    <row r="1442" spans="1:7" ht="18.600000000000001" customHeight="1" x14ac:dyDescent="0.25">
      <c r="A1442" s="99" t="s">
        <v>330</v>
      </c>
      <c r="B1442" s="99" t="s">
        <v>330</v>
      </c>
      <c r="C1442" s="99" t="s">
        <v>330</v>
      </c>
      <c r="F1442" s="100" t="s">
        <v>330</v>
      </c>
      <c r="G1442" s="100" t="s">
        <v>330</v>
      </c>
    </row>
    <row r="1443" spans="1:7" ht="18.600000000000001" customHeight="1" x14ac:dyDescent="0.25">
      <c r="A1443" s="99" t="s">
        <v>330</v>
      </c>
      <c r="B1443" s="99" t="s">
        <v>330</v>
      </c>
      <c r="C1443" s="99" t="s">
        <v>330</v>
      </c>
      <c r="F1443" s="100" t="s">
        <v>330</v>
      </c>
      <c r="G1443" s="100" t="s">
        <v>330</v>
      </c>
    </row>
    <row r="1444" spans="1:7" ht="18.600000000000001" customHeight="1" x14ac:dyDescent="0.25">
      <c r="A1444" s="99" t="s">
        <v>330</v>
      </c>
      <c r="B1444" s="99" t="s">
        <v>330</v>
      </c>
      <c r="C1444" s="99" t="s">
        <v>330</v>
      </c>
      <c r="F1444" s="100" t="s">
        <v>330</v>
      </c>
      <c r="G1444" s="100" t="s">
        <v>330</v>
      </c>
    </row>
    <row r="1445" spans="1:7" ht="18.600000000000001" customHeight="1" x14ac:dyDescent="0.25">
      <c r="A1445" s="99" t="s">
        <v>330</v>
      </c>
      <c r="B1445" s="99" t="s">
        <v>330</v>
      </c>
      <c r="C1445" s="99" t="s">
        <v>330</v>
      </c>
      <c r="F1445" s="100" t="s">
        <v>330</v>
      </c>
      <c r="G1445" s="100" t="s">
        <v>330</v>
      </c>
    </row>
    <row r="1446" spans="1:7" ht="18.600000000000001" customHeight="1" x14ac:dyDescent="0.25">
      <c r="A1446" s="99" t="s">
        <v>330</v>
      </c>
      <c r="B1446" s="99" t="s">
        <v>330</v>
      </c>
      <c r="C1446" s="99" t="s">
        <v>330</v>
      </c>
      <c r="F1446" s="100" t="s">
        <v>330</v>
      </c>
      <c r="G1446" s="100" t="s">
        <v>330</v>
      </c>
    </row>
    <row r="1447" spans="1:7" ht="18.600000000000001" customHeight="1" x14ac:dyDescent="0.25">
      <c r="A1447" s="99" t="s">
        <v>330</v>
      </c>
      <c r="B1447" s="99" t="s">
        <v>330</v>
      </c>
      <c r="C1447" s="99" t="s">
        <v>330</v>
      </c>
      <c r="F1447" s="100" t="s">
        <v>330</v>
      </c>
      <c r="G1447" s="100" t="s">
        <v>330</v>
      </c>
    </row>
    <row r="1448" spans="1:7" ht="18.600000000000001" customHeight="1" x14ac:dyDescent="0.25">
      <c r="A1448" s="99" t="s">
        <v>330</v>
      </c>
      <c r="B1448" s="99" t="s">
        <v>330</v>
      </c>
      <c r="C1448" s="99" t="s">
        <v>330</v>
      </c>
      <c r="F1448" s="100" t="s">
        <v>330</v>
      </c>
      <c r="G1448" s="100" t="s">
        <v>330</v>
      </c>
    </row>
    <row r="1449" spans="1:7" ht="18.600000000000001" customHeight="1" x14ac:dyDescent="0.25">
      <c r="A1449" s="99" t="s">
        <v>330</v>
      </c>
      <c r="B1449" s="99" t="s">
        <v>330</v>
      </c>
      <c r="C1449" s="99" t="s">
        <v>330</v>
      </c>
      <c r="F1449" s="100" t="s">
        <v>330</v>
      </c>
      <c r="G1449" s="100" t="s">
        <v>330</v>
      </c>
    </row>
    <row r="1450" spans="1:7" ht="18.600000000000001" customHeight="1" x14ac:dyDescent="0.25">
      <c r="A1450" s="99" t="s">
        <v>330</v>
      </c>
      <c r="B1450" s="99" t="s">
        <v>330</v>
      </c>
      <c r="C1450" s="99" t="s">
        <v>330</v>
      </c>
      <c r="F1450" s="100" t="s">
        <v>330</v>
      </c>
      <c r="G1450" s="100" t="s">
        <v>330</v>
      </c>
    </row>
    <row r="1451" spans="1:7" ht="18.600000000000001" customHeight="1" x14ac:dyDescent="0.25">
      <c r="A1451" s="99" t="s">
        <v>330</v>
      </c>
      <c r="B1451" s="99" t="s">
        <v>330</v>
      </c>
      <c r="C1451" s="99" t="s">
        <v>330</v>
      </c>
      <c r="F1451" s="100" t="s">
        <v>330</v>
      </c>
      <c r="G1451" s="100" t="s">
        <v>330</v>
      </c>
    </row>
    <row r="1452" spans="1:7" ht="18.600000000000001" customHeight="1" x14ac:dyDescent="0.25">
      <c r="A1452" s="99" t="s">
        <v>330</v>
      </c>
      <c r="B1452" s="99" t="s">
        <v>330</v>
      </c>
      <c r="C1452" s="99" t="s">
        <v>330</v>
      </c>
      <c r="F1452" s="100" t="s">
        <v>330</v>
      </c>
      <c r="G1452" s="100" t="s">
        <v>330</v>
      </c>
    </row>
    <row r="1453" spans="1:7" ht="18.600000000000001" customHeight="1" x14ac:dyDescent="0.25">
      <c r="A1453" s="99" t="s">
        <v>330</v>
      </c>
      <c r="B1453" s="99" t="s">
        <v>330</v>
      </c>
      <c r="C1453" s="99" t="s">
        <v>330</v>
      </c>
      <c r="F1453" s="100" t="s">
        <v>330</v>
      </c>
      <c r="G1453" s="100" t="s">
        <v>330</v>
      </c>
    </row>
    <row r="1454" spans="1:7" ht="18.600000000000001" customHeight="1" x14ac:dyDescent="0.25">
      <c r="A1454" s="99" t="s">
        <v>330</v>
      </c>
      <c r="B1454" s="99" t="s">
        <v>330</v>
      </c>
      <c r="C1454" s="99" t="s">
        <v>330</v>
      </c>
      <c r="F1454" s="100" t="s">
        <v>330</v>
      </c>
      <c r="G1454" s="100" t="s">
        <v>330</v>
      </c>
    </row>
    <row r="1455" spans="1:7" ht="18.600000000000001" customHeight="1" x14ac:dyDescent="0.25">
      <c r="A1455" s="99" t="s">
        <v>330</v>
      </c>
      <c r="B1455" s="99" t="s">
        <v>330</v>
      </c>
      <c r="C1455" s="99" t="s">
        <v>330</v>
      </c>
      <c r="F1455" s="100" t="s">
        <v>330</v>
      </c>
      <c r="G1455" s="100" t="s">
        <v>330</v>
      </c>
    </row>
    <row r="1456" spans="1:7" ht="18.600000000000001" customHeight="1" x14ac:dyDescent="0.25">
      <c r="A1456" s="99" t="s">
        <v>330</v>
      </c>
      <c r="B1456" s="99" t="s">
        <v>330</v>
      </c>
      <c r="C1456" s="99" t="s">
        <v>330</v>
      </c>
      <c r="F1456" s="100" t="s">
        <v>330</v>
      </c>
      <c r="G1456" s="100" t="s">
        <v>330</v>
      </c>
    </row>
    <row r="1457" spans="1:7" ht="18.600000000000001" customHeight="1" x14ac:dyDescent="0.25">
      <c r="A1457" s="99" t="s">
        <v>330</v>
      </c>
      <c r="B1457" s="99" t="s">
        <v>330</v>
      </c>
      <c r="C1457" s="99" t="s">
        <v>330</v>
      </c>
      <c r="F1457" s="100" t="s">
        <v>330</v>
      </c>
      <c r="G1457" s="100" t="s">
        <v>330</v>
      </c>
    </row>
    <row r="1458" spans="1:7" ht="18.600000000000001" customHeight="1" x14ac:dyDescent="0.25">
      <c r="A1458" s="99" t="s">
        <v>330</v>
      </c>
      <c r="B1458" s="99" t="s">
        <v>330</v>
      </c>
      <c r="C1458" s="99" t="s">
        <v>330</v>
      </c>
      <c r="F1458" s="100" t="s">
        <v>330</v>
      </c>
      <c r="G1458" s="100" t="s">
        <v>330</v>
      </c>
    </row>
    <row r="1459" spans="1:7" ht="18.600000000000001" customHeight="1" x14ac:dyDescent="0.25">
      <c r="A1459" s="99" t="s">
        <v>330</v>
      </c>
      <c r="B1459" s="99" t="s">
        <v>330</v>
      </c>
      <c r="C1459" s="99" t="s">
        <v>330</v>
      </c>
      <c r="F1459" s="100" t="s">
        <v>330</v>
      </c>
      <c r="G1459" s="100" t="s">
        <v>330</v>
      </c>
    </row>
    <row r="1460" spans="1:7" ht="18.600000000000001" customHeight="1" x14ac:dyDescent="0.25">
      <c r="A1460" s="99" t="s">
        <v>330</v>
      </c>
      <c r="B1460" s="99" t="s">
        <v>330</v>
      </c>
      <c r="C1460" s="99" t="s">
        <v>330</v>
      </c>
      <c r="F1460" s="100" t="s">
        <v>330</v>
      </c>
      <c r="G1460" s="100" t="s">
        <v>330</v>
      </c>
    </row>
    <row r="1461" spans="1:7" ht="18.600000000000001" customHeight="1" x14ac:dyDescent="0.25">
      <c r="A1461" s="99" t="s">
        <v>330</v>
      </c>
      <c r="B1461" s="99" t="s">
        <v>330</v>
      </c>
      <c r="C1461" s="99" t="s">
        <v>330</v>
      </c>
      <c r="F1461" s="100" t="s">
        <v>330</v>
      </c>
      <c r="G1461" s="100" t="s">
        <v>330</v>
      </c>
    </row>
    <row r="1462" spans="1:7" ht="18.600000000000001" customHeight="1" x14ac:dyDescent="0.25">
      <c r="A1462" s="99" t="s">
        <v>330</v>
      </c>
      <c r="B1462" s="99" t="s">
        <v>330</v>
      </c>
      <c r="C1462" s="99" t="s">
        <v>330</v>
      </c>
      <c r="F1462" s="100" t="s">
        <v>330</v>
      </c>
      <c r="G1462" s="100" t="s">
        <v>330</v>
      </c>
    </row>
    <row r="1463" spans="1:7" ht="18.600000000000001" customHeight="1" x14ac:dyDescent="0.25">
      <c r="A1463" s="99" t="s">
        <v>330</v>
      </c>
      <c r="B1463" s="99" t="s">
        <v>330</v>
      </c>
      <c r="C1463" s="99" t="s">
        <v>330</v>
      </c>
      <c r="F1463" s="100" t="s">
        <v>330</v>
      </c>
      <c r="G1463" s="100" t="s">
        <v>330</v>
      </c>
    </row>
    <row r="1464" spans="1:7" ht="18.600000000000001" customHeight="1" x14ac:dyDescent="0.25">
      <c r="A1464" s="99" t="s">
        <v>330</v>
      </c>
      <c r="B1464" s="99" t="s">
        <v>330</v>
      </c>
      <c r="C1464" s="99" t="s">
        <v>330</v>
      </c>
      <c r="F1464" s="100" t="s">
        <v>330</v>
      </c>
      <c r="G1464" s="100" t="s">
        <v>330</v>
      </c>
    </row>
    <row r="1465" spans="1:7" ht="18.600000000000001" customHeight="1" x14ac:dyDescent="0.25">
      <c r="A1465" s="99" t="s">
        <v>330</v>
      </c>
      <c r="B1465" s="99" t="s">
        <v>330</v>
      </c>
      <c r="C1465" s="99" t="s">
        <v>330</v>
      </c>
      <c r="F1465" s="100" t="s">
        <v>330</v>
      </c>
      <c r="G1465" s="100" t="s">
        <v>330</v>
      </c>
    </row>
    <row r="1466" spans="1:7" ht="18.600000000000001" customHeight="1" x14ac:dyDescent="0.25">
      <c r="A1466" s="99" t="s">
        <v>330</v>
      </c>
      <c r="B1466" s="99" t="s">
        <v>330</v>
      </c>
      <c r="C1466" s="99" t="s">
        <v>330</v>
      </c>
      <c r="F1466" s="100" t="s">
        <v>330</v>
      </c>
      <c r="G1466" s="100" t="s">
        <v>330</v>
      </c>
    </row>
    <row r="1467" spans="1:7" ht="18.600000000000001" customHeight="1" x14ac:dyDescent="0.25">
      <c r="A1467" s="99" t="s">
        <v>330</v>
      </c>
      <c r="B1467" s="99" t="s">
        <v>330</v>
      </c>
      <c r="C1467" s="99" t="s">
        <v>330</v>
      </c>
      <c r="F1467" s="100" t="s">
        <v>330</v>
      </c>
      <c r="G1467" s="100" t="s">
        <v>330</v>
      </c>
    </row>
    <row r="1468" spans="1:7" ht="18.600000000000001" customHeight="1" x14ac:dyDescent="0.25">
      <c r="A1468" s="99" t="s">
        <v>330</v>
      </c>
      <c r="B1468" s="99" t="s">
        <v>330</v>
      </c>
      <c r="C1468" s="99" t="s">
        <v>330</v>
      </c>
      <c r="F1468" s="100" t="s">
        <v>330</v>
      </c>
      <c r="G1468" s="100" t="s">
        <v>330</v>
      </c>
    </row>
    <row r="1469" spans="1:7" ht="18.600000000000001" customHeight="1" x14ac:dyDescent="0.25">
      <c r="A1469" s="99" t="s">
        <v>330</v>
      </c>
      <c r="B1469" s="99" t="s">
        <v>330</v>
      </c>
      <c r="C1469" s="99" t="s">
        <v>330</v>
      </c>
      <c r="F1469" s="100" t="s">
        <v>330</v>
      </c>
      <c r="G1469" s="100" t="s">
        <v>330</v>
      </c>
    </row>
    <row r="1470" spans="1:7" ht="18.600000000000001" customHeight="1" x14ac:dyDescent="0.25">
      <c r="A1470" s="99" t="s">
        <v>330</v>
      </c>
      <c r="B1470" s="99" t="s">
        <v>330</v>
      </c>
      <c r="C1470" s="99" t="s">
        <v>330</v>
      </c>
      <c r="F1470" s="100" t="s">
        <v>330</v>
      </c>
      <c r="G1470" s="100" t="s">
        <v>330</v>
      </c>
    </row>
    <row r="1471" spans="1:7" ht="18.600000000000001" customHeight="1" x14ac:dyDescent="0.25">
      <c r="A1471" s="99" t="s">
        <v>330</v>
      </c>
      <c r="B1471" s="99" t="s">
        <v>330</v>
      </c>
      <c r="C1471" s="99" t="s">
        <v>330</v>
      </c>
      <c r="F1471" s="100" t="s">
        <v>330</v>
      </c>
      <c r="G1471" s="100" t="s">
        <v>330</v>
      </c>
    </row>
    <row r="1472" spans="1:7" ht="18.600000000000001" customHeight="1" x14ac:dyDescent="0.25">
      <c r="A1472" s="99" t="s">
        <v>330</v>
      </c>
      <c r="B1472" s="99" t="s">
        <v>330</v>
      </c>
      <c r="C1472" s="99" t="s">
        <v>330</v>
      </c>
      <c r="F1472" s="100" t="s">
        <v>330</v>
      </c>
      <c r="G1472" s="100" t="s">
        <v>330</v>
      </c>
    </row>
    <row r="1473" spans="1:7" ht="18.600000000000001" customHeight="1" x14ac:dyDescent="0.25">
      <c r="A1473" s="99" t="s">
        <v>330</v>
      </c>
      <c r="B1473" s="99" t="s">
        <v>330</v>
      </c>
      <c r="C1473" s="99" t="s">
        <v>330</v>
      </c>
      <c r="F1473" s="100" t="s">
        <v>330</v>
      </c>
      <c r="G1473" s="100" t="s">
        <v>330</v>
      </c>
    </row>
    <row r="1474" spans="1:7" ht="18.600000000000001" customHeight="1" x14ac:dyDescent="0.25">
      <c r="A1474" s="99" t="s">
        <v>330</v>
      </c>
      <c r="B1474" s="99" t="s">
        <v>330</v>
      </c>
      <c r="C1474" s="99" t="s">
        <v>330</v>
      </c>
      <c r="F1474" s="100" t="s">
        <v>330</v>
      </c>
      <c r="G1474" s="100" t="s">
        <v>330</v>
      </c>
    </row>
    <row r="1475" spans="1:7" ht="18.600000000000001" customHeight="1" x14ac:dyDescent="0.25">
      <c r="A1475" s="99" t="s">
        <v>330</v>
      </c>
      <c r="B1475" s="99" t="s">
        <v>330</v>
      </c>
      <c r="C1475" s="99" t="s">
        <v>330</v>
      </c>
      <c r="F1475" s="100" t="s">
        <v>330</v>
      </c>
      <c r="G1475" s="100" t="s">
        <v>330</v>
      </c>
    </row>
    <row r="1476" spans="1:7" ht="18.600000000000001" customHeight="1" x14ac:dyDescent="0.25">
      <c r="A1476" s="99" t="s">
        <v>330</v>
      </c>
      <c r="B1476" s="99" t="s">
        <v>330</v>
      </c>
      <c r="C1476" s="99" t="s">
        <v>330</v>
      </c>
      <c r="F1476" s="100" t="s">
        <v>330</v>
      </c>
      <c r="G1476" s="100" t="s">
        <v>330</v>
      </c>
    </row>
    <row r="1477" spans="1:7" ht="18.600000000000001" customHeight="1" x14ac:dyDescent="0.25">
      <c r="A1477" s="99" t="s">
        <v>330</v>
      </c>
      <c r="B1477" s="99" t="s">
        <v>330</v>
      </c>
      <c r="C1477" s="99" t="s">
        <v>330</v>
      </c>
      <c r="F1477" s="100" t="s">
        <v>330</v>
      </c>
      <c r="G1477" s="100" t="s">
        <v>330</v>
      </c>
    </row>
    <row r="1478" spans="1:7" ht="18.600000000000001" customHeight="1" x14ac:dyDescent="0.25">
      <c r="A1478" s="99" t="s">
        <v>330</v>
      </c>
      <c r="B1478" s="99" t="s">
        <v>330</v>
      </c>
      <c r="C1478" s="99" t="s">
        <v>330</v>
      </c>
      <c r="F1478" s="100" t="s">
        <v>330</v>
      </c>
      <c r="G1478" s="100" t="s">
        <v>330</v>
      </c>
    </row>
    <row r="1479" spans="1:7" ht="18.600000000000001" customHeight="1" x14ac:dyDescent="0.25">
      <c r="A1479" s="99" t="s">
        <v>330</v>
      </c>
      <c r="B1479" s="99" t="s">
        <v>330</v>
      </c>
      <c r="C1479" s="99" t="s">
        <v>330</v>
      </c>
      <c r="F1479" s="100" t="s">
        <v>330</v>
      </c>
      <c r="G1479" s="100" t="s">
        <v>330</v>
      </c>
    </row>
    <row r="1480" spans="1:7" ht="18.600000000000001" customHeight="1" x14ac:dyDescent="0.25">
      <c r="A1480" s="99" t="s">
        <v>330</v>
      </c>
      <c r="B1480" s="99" t="s">
        <v>330</v>
      </c>
      <c r="C1480" s="99" t="s">
        <v>330</v>
      </c>
      <c r="F1480" s="100" t="s">
        <v>330</v>
      </c>
      <c r="G1480" s="100" t="s">
        <v>330</v>
      </c>
    </row>
    <row r="1481" spans="1:7" ht="18.600000000000001" customHeight="1" x14ac:dyDescent="0.25">
      <c r="A1481" s="99" t="s">
        <v>330</v>
      </c>
      <c r="B1481" s="99" t="s">
        <v>330</v>
      </c>
      <c r="C1481" s="99" t="s">
        <v>330</v>
      </c>
      <c r="F1481" s="100" t="s">
        <v>330</v>
      </c>
      <c r="G1481" s="100" t="s">
        <v>330</v>
      </c>
    </row>
    <row r="1482" spans="1:7" ht="18.600000000000001" customHeight="1" x14ac:dyDescent="0.25">
      <c r="A1482" s="99" t="s">
        <v>330</v>
      </c>
      <c r="B1482" s="99" t="s">
        <v>330</v>
      </c>
      <c r="C1482" s="99" t="s">
        <v>330</v>
      </c>
      <c r="F1482" s="100" t="s">
        <v>330</v>
      </c>
      <c r="G1482" s="100" t="s">
        <v>330</v>
      </c>
    </row>
    <row r="1483" spans="1:7" ht="18.600000000000001" customHeight="1" x14ac:dyDescent="0.25">
      <c r="A1483" s="99" t="s">
        <v>330</v>
      </c>
      <c r="B1483" s="99" t="s">
        <v>330</v>
      </c>
      <c r="C1483" s="99" t="s">
        <v>330</v>
      </c>
      <c r="F1483" s="100" t="s">
        <v>330</v>
      </c>
      <c r="G1483" s="100" t="s">
        <v>330</v>
      </c>
    </row>
    <row r="1484" spans="1:7" ht="18.600000000000001" customHeight="1" x14ac:dyDescent="0.25">
      <c r="A1484" s="99" t="s">
        <v>330</v>
      </c>
      <c r="B1484" s="99" t="s">
        <v>330</v>
      </c>
      <c r="C1484" s="99" t="s">
        <v>330</v>
      </c>
      <c r="F1484" s="100" t="s">
        <v>330</v>
      </c>
      <c r="G1484" s="100" t="s">
        <v>330</v>
      </c>
    </row>
    <row r="1485" spans="1:7" ht="18.600000000000001" customHeight="1" x14ac:dyDescent="0.25">
      <c r="A1485" s="99" t="s">
        <v>330</v>
      </c>
      <c r="B1485" s="99" t="s">
        <v>330</v>
      </c>
      <c r="C1485" s="99" t="s">
        <v>330</v>
      </c>
      <c r="F1485" s="100" t="s">
        <v>330</v>
      </c>
      <c r="G1485" s="100" t="s">
        <v>330</v>
      </c>
    </row>
    <row r="1486" spans="1:7" ht="18.600000000000001" customHeight="1" x14ac:dyDescent="0.25">
      <c r="A1486" s="99" t="s">
        <v>330</v>
      </c>
      <c r="B1486" s="99" t="s">
        <v>330</v>
      </c>
      <c r="C1486" s="99" t="s">
        <v>330</v>
      </c>
      <c r="F1486" s="100" t="s">
        <v>330</v>
      </c>
      <c r="G1486" s="100" t="s">
        <v>330</v>
      </c>
    </row>
    <row r="1487" spans="1:7" ht="18.600000000000001" customHeight="1" x14ac:dyDescent="0.25">
      <c r="A1487" s="99" t="s">
        <v>330</v>
      </c>
      <c r="B1487" s="99" t="s">
        <v>330</v>
      </c>
      <c r="C1487" s="99" t="s">
        <v>330</v>
      </c>
      <c r="F1487" s="100" t="s">
        <v>330</v>
      </c>
      <c r="G1487" s="100" t="s">
        <v>330</v>
      </c>
    </row>
    <row r="1488" spans="1:7" ht="18.600000000000001" customHeight="1" x14ac:dyDescent="0.25">
      <c r="A1488" s="99" t="s">
        <v>330</v>
      </c>
      <c r="B1488" s="99" t="s">
        <v>330</v>
      </c>
      <c r="C1488" s="99" t="s">
        <v>330</v>
      </c>
      <c r="F1488" s="100" t="s">
        <v>330</v>
      </c>
      <c r="G1488" s="100" t="s">
        <v>330</v>
      </c>
    </row>
    <row r="1489" spans="1:7" ht="18.600000000000001" customHeight="1" x14ac:dyDescent="0.25">
      <c r="A1489" s="99" t="s">
        <v>330</v>
      </c>
      <c r="B1489" s="99" t="s">
        <v>330</v>
      </c>
      <c r="C1489" s="99" t="s">
        <v>330</v>
      </c>
      <c r="F1489" s="100" t="s">
        <v>330</v>
      </c>
      <c r="G1489" s="100" t="s">
        <v>330</v>
      </c>
    </row>
    <row r="1490" spans="1:7" ht="18.600000000000001" customHeight="1" x14ac:dyDescent="0.25">
      <c r="A1490" s="99" t="s">
        <v>330</v>
      </c>
      <c r="B1490" s="99" t="s">
        <v>330</v>
      </c>
      <c r="C1490" s="99" t="s">
        <v>330</v>
      </c>
      <c r="F1490" s="100" t="s">
        <v>330</v>
      </c>
      <c r="G1490" s="100" t="s">
        <v>330</v>
      </c>
    </row>
    <row r="1491" spans="1:7" ht="18.600000000000001" customHeight="1" x14ac:dyDescent="0.25">
      <c r="A1491" s="99" t="s">
        <v>330</v>
      </c>
      <c r="B1491" s="99" t="s">
        <v>330</v>
      </c>
      <c r="C1491" s="99" t="s">
        <v>330</v>
      </c>
      <c r="F1491" s="100" t="s">
        <v>330</v>
      </c>
      <c r="G1491" s="100" t="s">
        <v>330</v>
      </c>
    </row>
    <row r="1492" spans="1:7" ht="18.600000000000001" customHeight="1" x14ac:dyDescent="0.25">
      <c r="A1492" s="99" t="s">
        <v>330</v>
      </c>
      <c r="B1492" s="99" t="s">
        <v>330</v>
      </c>
      <c r="C1492" s="99" t="s">
        <v>330</v>
      </c>
      <c r="F1492" s="100" t="s">
        <v>330</v>
      </c>
      <c r="G1492" s="100" t="s">
        <v>330</v>
      </c>
    </row>
    <row r="1493" spans="1:7" ht="18.600000000000001" customHeight="1" x14ac:dyDescent="0.25">
      <c r="A1493" s="99" t="s">
        <v>330</v>
      </c>
      <c r="B1493" s="99" t="s">
        <v>330</v>
      </c>
      <c r="C1493" s="99" t="s">
        <v>330</v>
      </c>
      <c r="F1493" s="100" t="s">
        <v>330</v>
      </c>
      <c r="G1493" s="100" t="s">
        <v>330</v>
      </c>
    </row>
    <row r="1494" spans="1:7" ht="18.600000000000001" customHeight="1" x14ac:dyDescent="0.25">
      <c r="A1494" s="99" t="s">
        <v>330</v>
      </c>
      <c r="B1494" s="99" t="s">
        <v>330</v>
      </c>
      <c r="C1494" s="99" t="s">
        <v>330</v>
      </c>
      <c r="F1494" s="100" t="s">
        <v>330</v>
      </c>
      <c r="G1494" s="100" t="s">
        <v>330</v>
      </c>
    </row>
    <row r="1495" spans="1:7" ht="18.600000000000001" customHeight="1" x14ac:dyDescent="0.25">
      <c r="A1495" s="99" t="s">
        <v>330</v>
      </c>
      <c r="B1495" s="99" t="s">
        <v>330</v>
      </c>
      <c r="C1495" s="99" t="s">
        <v>330</v>
      </c>
      <c r="F1495" s="100" t="s">
        <v>330</v>
      </c>
      <c r="G1495" s="100" t="s">
        <v>330</v>
      </c>
    </row>
    <row r="1496" spans="1:7" ht="18.600000000000001" customHeight="1" x14ac:dyDescent="0.25">
      <c r="A1496" s="99" t="s">
        <v>330</v>
      </c>
      <c r="B1496" s="99" t="s">
        <v>330</v>
      </c>
      <c r="C1496" s="99" t="s">
        <v>330</v>
      </c>
      <c r="F1496" s="100" t="s">
        <v>330</v>
      </c>
      <c r="G1496" s="100" t="s">
        <v>330</v>
      </c>
    </row>
    <row r="1497" spans="1:7" ht="18.600000000000001" customHeight="1" x14ac:dyDescent="0.25">
      <c r="A1497" s="99" t="s">
        <v>330</v>
      </c>
      <c r="B1497" s="99" t="s">
        <v>330</v>
      </c>
      <c r="C1497" s="99" t="s">
        <v>330</v>
      </c>
      <c r="F1497" s="100" t="s">
        <v>330</v>
      </c>
      <c r="G1497" s="100" t="s">
        <v>330</v>
      </c>
    </row>
    <row r="1498" spans="1:7" ht="18.600000000000001" customHeight="1" x14ac:dyDescent="0.25">
      <c r="A1498" s="99" t="s">
        <v>330</v>
      </c>
      <c r="B1498" s="99" t="s">
        <v>330</v>
      </c>
      <c r="C1498" s="99" t="s">
        <v>330</v>
      </c>
      <c r="F1498" s="100" t="s">
        <v>330</v>
      </c>
      <c r="G1498" s="100" t="s">
        <v>330</v>
      </c>
    </row>
    <row r="1499" spans="1:7" ht="18.600000000000001" customHeight="1" x14ac:dyDescent="0.25">
      <c r="A1499" s="99" t="s">
        <v>330</v>
      </c>
      <c r="B1499" s="99" t="s">
        <v>330</v>
      </c>
      <c r="C1499" s="99" t="s">
        <v>330</v>
      </c>
      <c r="F1499" s="100" t="s">
        <v>330</v>
      </c>
      <c r="G1499" s="100" t="s">
        <v>330</v>
      </c>
    </row>
    <row r="1500" spans="1:7" ht="18.600000000000001" customHeight="1" x14ac:dyDescent="0.25">
      <c r="A1500" s="99" t="s">
        <v>330</v>
      </c>
      <c r="B1500" s="99" t="s">
        <v>330</v>
      </c>
      <c r="C1500" s="99" t="s">
        <v>330</v>
      </c>
      <c r="F1500" s="100" t="s">
        <v>330</v>
      </c>
      <c r="G1500" s="100" t="s">
        <v>330</v>
      </c>
    </row>
    <row r="1501" spans="1:7" ht="18.600000000000001" customHeight="1" x14ac:dyDescent="0.25">
      <c r="A1501" s="99" t="s">
        <v>330</v>
      </c>
      <c r="B1501" s="99" t="s">
        <v>330</v>
      </c>
      <c r="C1501" s="99" t="s">
        <v>330</v>
      </c>
      <c r="F1501" s="100" t="s">
        <v>330</v>
      </c>
      <c r="G1501" s="100" t="s">
        <v>330</v>
      </c>
    </row>
    <row r="1502" spans="1:7" ht="18.600000000000001" customHeight="1" x14ac:dyDescent="0.25">
      <c r="A1502" s="99" t="s">
        <v>330</v>
      </c>
      <c r="B1502" s="99" t="s">
        <v>330</v>
      </c>
      <c r="C1502" s="99" t="s">
        <v>330</v>
      </c>
      <c r="F1502" s="100" t="s">
        <v>330</v>
      </c>
      <c r="G1502" s="100" t="s">
        <v>330</v>
      </c>
    </row>
    <row r="1503" spans="1:7" ht="18.600000000000001" customHeight="1" x14ac:dyDescent="0.25">
      <c r="A1503" s="99" t="s">
        <v>330</v>
      </c>
      <c r="B1503" s="99" t="s">
        <v>330</v>
      </c>
      <c r="C1503" s="99" t="s">
        <v>330</v>
      </c>
      <c r="F1503" s="100" t="s">
        <v>330</v>
      </c>
      <c r="G1503" s="100" t="s">
        <v>330</v>
      </c>
    </row>
    <row r="1504" spans="1:7" ht="18.600000000000001" customHeight="1" x14ac:dyDescent="0.25">
      <c r="A1504" s="99" t="s">
        <v>330</v>
      </c>
      <c r="B1504" s="99" t="s">
        <v>330</v>
      </c>
      <c r="C1504" s="99" t="s">
        <v>330</v>
      </c>
      <c r="F1504" s="100" t="s">
        <v>330</v>
      </c>
      <c r="G1504" s="100" t="s">
        <v>330</v>
      </c>
    </row>
    <row r="1505" spans="1:7" ht="18.600000000000001" customHeight="1" x14ac:dyDescent="0.25">
      <c r="A1505" s="99" t="s">
        <v>330</v>
      </c>
      <c r="B1505" s="99" t="s">
        <v>330</v>
      </c>
      <c r="C1505" s="99" t="s">
        <v>330</v>
      </c>
      <c r="F1505" s="100" t="s">
        <v>330</v>
      </c>
      <c r="G1505" s="100" t="s">
        <v>330</v>
      </c>
    </row>
    <row r="1506" spans="1:7" ht="18.600000000000001" customHeight="1" x14ac:dyDescent="0.25">
      <c r="A1506" s="99" t="s">
        <v>330</v>
      </c>
      <c r="B1506" s="99" t="s">
        <v>330</v>
      </c>
      <c r="C1506" s="99" t="s">
        <v>330</v>
      </c>
      <c r="F1506" s="100" t="s">
        <v>330</v>
      </c>
      <c r="G1506" s="100" t="s">
        <v>330</v>
      </c>
    </row>
    <row r="1507" spans="1:7" ht="18.600000000000001" customHeight="1" x14ac:dyDescent="0.25">
      <c r="A1507" s="99" t="s">
        <v>330</v>
      </c>
      <c r="B1507" s="99" t="s">
        <v>330</v>
      </c>
      <c r="C1507" s="99" t="s">
        <v>330</v>
      </c>
      <c r="F1507" s="100" t="s">
        <v>330</v>
      </c>
      <c r="G1507" s="100" t="s">
        <v>330</v>
      </c>
    </row>
    <row r="1508" spans="1:7" ht="18.600000000000001" customHeight="1" x14ac:dyDescent="0.25">
      <c r="A1508" s="99" t="s">
        <v>330</v>
      </c>
      <c r="B1508" s="99" t="s">
        <v>330</v>
      </c>
      <c r="C1508" s="99" t="s">
        <v>330</v>
      </c>
      <c r="F1508" s="100" t="s">
        <v>330</v>
      </c>
      <c r="G1508" s="100" t="s">
        <v>330</v>
      </c>
    </row>
    <row r="1509" spans="1:7" ht="18.600000000000001" customHeight="1" x14ac:dyDescent="0.25">
      <c r="A1509" s="99" t="s">
        <v>330</v>
      </c>
      <c r="B1509" s="99" t="s">
        <v>330</v>
      </c>
      <c r="C1509" s="99" t="s">
        <v>330</v>
      </c>
      <c r="F1509" s="100" t="s">
        <v>330</v>
      </c>
      <c r="G1509" s="100" t="s">
        <v>330</v>
      </c>
    </row>
    <row r="1510" spans="1:7" ht="18.600000000000001" customHeight="1" x14ac:dyDescent="0.25">
      <c r="A1510" s="99" t="s">
        <v>330</v>
      </c>
      <c r="B1510" s="99" t="s">
        <v>330</v>
      </c>
      <c r="C1510" s="99" t="s">
        <v>330</v>
      </c>
      <c r="F1510" s="100" t="s">
        <v>330</v>
      </c>
      <c r="G1510" s="100" t="s">
        <v>330</v>
      </c>
    </row>
    <row r="1511" spans="1:7" ht="18.600000000000001" customHeight="1" x14ac:dyDescent="0.25">
      <c r="A1511" s="99" t="s">
        <v>330</v>
      </c>
      <c r="B1511" s="99" t="s">
        <v>330</v>
      </c>
      <c r="C1511" s="99" t="s">
        <v>330</v>
      </c>
      <c r="F1511" s="100" t="s">
        <v>330</v>
      </c>
      <c r="G1511" s="100" t="s">
        <v>330</v>
      </c>
    </row>
    <row r="1512" spans="1:7" ht="18.600000000000001" customHeight="1" x14ac:dyDescent="0.25">
      <c r="A1512" s="99" t="s">
        <v>330</v>
      </c>
      <c r="B1512" s="99" t="s">
        <v>330</v>
      </c>
      <c r="C1512" s="99" t="s">
        <v>330</v>
      </c>
      <c r="F1512" s="100" t="s">
        <v>330</v>
      </c>
      <c r="G1512" s="100" t="s">
        <v>330</v>
      </c>
    </row>
    <row r="1513" spans="1:7" ht="18.600000000000001" customHeight="1" x14ac:dyDescent="0.25">
      <c r="A1513" s="99" t="s">
        <v>330</v>
      </c>
      <c r="B1513" s="99" t="s">
        <v>330</v>
      </c>
      <c r="C1513" s="99" t="s">
        <v>330</v>
      </c>
      <c r="F1513" s="100" t="s">
        <v>330</v>
      </c>
      <c r="G1513" s="100" t="s">
        <v>330</v>
      </c>
    </row>
    <row r="1514" spans="1:7" ht="18.600000000000001" customHeight="1" x14ac:dyDescent="0.25">
      <c r="A1514" s="99" t="s">
        <v>330</v>
      </c>
      <c r="B1514" s="99" t="s">
        <v>330</v>
      </c>
      <c r="C1514" s="99" t="s">
        <v>330</v>
      </c>
      <c r="F1514" s="100" t="s">
        <v>330</v>
      </c>
      <c r="G1514" s="100" t="s">
        <v>330</v>
      </c>
    </row>
    <row r="1515" spans="1:7" ht="18.600000000000001" customHeight="1" x14ac:dyDescent="0.25">
      <c r="A1515" s="99" t="s">
        <v>330</v>
      </c>
      <c r="B1515" s="99" t="s">
        <v>330</v>
      </c>
      <c r="C1515" s="99" t="s">
        <v>330</v>
      </c>
      <c r="F1515" s="100" t="s">
        <v>330</v>
      </c>
      <c r="G1515" s="100" t="s">
        <v>330</v>
      </c>
    </row>
    <row r="1516" spans="1:7" ht="18.600000000000001" customHeight="1" x14ac:dyDescent="0.25">
      <c r="A1516" s="99" t="s">
        <v>330</v>
      </c>
      <c r="B1516" s="99" t="s">
        <v>330</v>
      </c>
      <c r="C1516" s="99" t="s">
        <v>330</v>
      </c>
      <c r="F1516" s="100" t="s">
        <v>330</v>
      </c>
      <c r="G1516" s="100" t="s">
        <v>330</v>
      </c>
    </row>
    <row r="1517" spans="1:7" ht="18.600000000000001" customHeight="1" x14ac:dyDescent="0.25">
      <c r="A1517" s="99" t="s">
        <v>330</v>
      </c>
      <c r="B1517" s="99" t="s">
        <v>330</v>
      </c>
      <c r="C1517" s="99" t="s">
        <v>330</v>
      </c>
      <c r="F1517" s="100" t="s">
        <v>330</v>
      </c>
      <c r="G1517" s="100" t="s">
        <v>330</v>
      </c>
    </row>
    <row r="1518" spans="1:7" ht="18.600000000000001" customHeight="1" x14ac:dyDescent="0.25">
      <c r="A1518" s="99" t="s">
        <v>330</v>
      </c>
      <c r="B1518" s="99" t="s">
        <v>330</v>
      </c>
      <c r="C1518" s="99" t="s">
        <v>330</v>
      </c>
      <c r="F1518" s="100" t="s">
        <v>330</v>
      </c>
      <c r="G1518" s="100" t="s">
        <v>330</v>
      </c>
    </row>
    <row r="1519" spans="1:7" ht="18.600000000000001" customHeight="1" x14ac:dyDescent="0.25">
      <c r="A1519" s="99" t="s">
        <v>330</v>
      </c>
      <c r="B1519" s="99" t="s">
        <v>330</v>
      </c>
      <c r="C1519" s="99" t="s">
        <v>330</v>
      </c>
      <c r="F1519" s="100" t="s">
        <v>330</v>
      </c>
      <c r="G1519" s="100" t="s">
        <v>330</v>
      </c>
    </row>
    <row r="1520" spans="1:7" ht="18.600000000000001" customHeight="1" x14ac:dyDescent="0.25">
      <c r="A1520" s="99" t="s">
        <v>330</v>
      </c>
      <c r="B1520" s="99" t="s">
        <v>330</v>
      </c>
      <c r="C1520" s="99" t="s">
        <v>330</v>
      </c>
      <c r="F1520" s="100" t="s">
        <v>330</v>
      </c>
      <c r="G1520" s="100" t="s">
        <v>330</v>
      </c>
    </row>
    <row r="1521" spans="1:7" ht="18.600000000000001" customHeight="1" x14ac:dyDescent="0.25">
      <c r="A1521" s="99" t="s">
        <v>330</v>
      </c>
      <c r="B1521" s="99" t="s">
        <v>330</v>
      </c>
      <c r="C1521" s="99" t="s">
        <v>330</v>
      </c>
      <c r="F1521" s="100" t="s">
        <v>330</v>
      </c>
      <c r="G1521" s="100" t="s">
        <v>330</v>
      </c>
    </row>
    <row r="1522" spans="1:7" ht="18.600000000000001" customHeight="1" x14ac:dyDescent="0.25">
      <c r="A1522" s="99" t="s">
        <v>330</v>
      </c>
      <c r="B1522" s="99" t="s">
        <v>330</v>
      </c>
      <c r="C1522" s="99" t="s">
        <v>330</v>
      </c>
      <c r="F1522" s="100" t="s">
        <v>330</v>
      </c>
      <c r="G1522" s="100" t="s">
        <v>330</v>
      </c>
    </row>
    <row r="1523" spans="1:7" ht="18.600000000000001" customHeight="1" x14ac:dyDescent="0.25">
      <c r="A1523" s="99" t="s">
        <v>330</v>
      </c>
      <c r="B1523" s="99" t="s">
        <v>330</v>
      </c>
      <c r="C1523" s="99" t="s">
        <v>330</v>
      </c>
      <c r="F1523" s="100" t="s">
        <v>330</v>
      </c>
      <c r="G1523" s="100" t="s">
        <v>330</v>
      </c>
    </row>
    <row r="1524" spans="1:7" ht="18.600000000000001" customHeight="1" x14ac:dyDescent="0.25">
      <c r="A1524" s="99" t="s">
        <v>330</v>
      </c>
      <c r="B1524" s="99" t="s">
        <v>330</v>
      </c>
      <c r="C1524" s="99" t="s">
        <v>330</v>
      </c>
      <c r="F1524" s="100" t="s">
        <v>330</v>
      </c>
      <c r="G1524" s="100" t="s">
        <v>330</v>
      </c>
    </row>
    <row r="1525" spans="1:7" ht="18.600000000000001" customHeight="1" x14ac:dyDescent="0.25">
      <c r="A1525" s="99" t="s">
        <v>330</v>
      </c>
      <c r="B1525" s="99" t="s">
        <v>330</v>
      </c>
      <c r="C1525" s="99" t="s">
        <v>330</v>
      </c>
      <c r="F1525" s="100" t="s">
        <v>330</v>
      </c>
      <c r="G1525" s="100" t="s">
        <v>330</v>
      </c>
    </row>
    <row r="1526" spans="1:7" ht="18.600000000000001" customHeight="1" x14ac:dyDescent="0.25">
      <c r="A1526" s="99" t="s">
        <v>330</v>
      </c>
      <c r="B1526" s="99" t="s">
        <v>330</v>
      </c>
      <c r="C1526" s="99" t="s">
        <v>330</v>
      </c>
      <c r="F1526" s="100" t="s">
        <v>330</v>
      </c>
      <c r="G1526" s="100" t="s">
        <v>330</v>
      </c>
    </row>
    <row r="1527" spans="1:7" ht="18.600000000000001" customHeight="1" x14ac:dyDescent="0.25">
      <c r="A1527" s="99" t="s">
        <v>330</v>
      </c>
      <c r="B1527" s="99" t="s">
        <v>330</v>
      </c>
      <c r="C1527" s="99" t="s">
        <v>330</v>
      </c>
      <c r="F1527" s="100" t="s">
        <v>330</v>
      </c>
      <c r="G1527" s="100" t="s">
        <v>330</v>
      </c>
    </row>
    <row r="1528" spans="1:7" ht="18.600000000000001" customHeight="1" x14ac:dyDescent="0.25">
      <c r="A1528" s="99" t="s">
        <v>330</v>
      </c>
      <c r="B1528" s="99" t="s">
        <v>330</v>
      </c>
      <c r="C1528" s="99" t="s">
        <v>330</v>
      </c>
      <c r="F1528" s="100" t="s">
        <v>330</v>
      </c>
      <c r="G1528" s="100" t="s">
        <v>330</v>
      </c>
    </row>
    <row r="1529" spans="1:7" ht="18.600000000000001" customHeight="1" x14ac:dyDescent="0.25">
      <c r="A1529" s="99" t="s">
        <v>330</v>
      </c>
      <c r="B1529" s="99" t="s">
        <v>330</v>
      </c>
      <c r="C1529" s="99" t="s">
        <v>330</v>
      </c>
      <c r="F1529" s="100" t="s">
        <v>330</v>
      </c>
      <c r="G1529" s="100" t="s">
        <v>330</v>
      </c>
    </row>
    <row r="1530" spans="1:7" ht="18.600000000000001" customHeight="1" x14ac:dyDescent="0.25">
      <c r="A1530" s="99" t="s">
        <v>330</v>
      </c>
      <c r="B1530" s="99" t="s">
        <v>330</v>
      </c>
      <c r="C1530" s="99" t="s">
        <v>330</v>
      </c>
      <c r="F1530" s="100" t="s">
        <v>330</v>
      </c>
      <c r="G1530" s="100" t="s">
        <v>330</v>
      </c>
    </row>
    <row r="1531" spans="1:7" ht="18.600000000000001" customHeight="1" x14ac:dyDescent="0.25">
      <c r="A1531" s="99" t="s">
        <v>330</v>
      </c>
      <c r="B1531" s="99" t="s">
        <v>330</v>
      </c>
      <c r="C1531" s="99" t="s">
        <v>330</v>
      </c>
      <c r="F1531" s="100" t="s">
        <v>330</v>
      </c>
      <c r="G1531" s="100" t="s">
        <v>330</v>
      </c>
    </row>
    <row r="1532" spans="1:7" ht="18.600000000000001" customHeight="1" x14ac:dyDescent="0.25">
      <c r="A1532" s="99" t="s">
        <v>330</v>
      </c>
      <c r="B1532" s="99" t="s">
        <v>330</v>
      </c>
      <c r="C1532" s="99" t="s">
        <v>330</v>
      </c>
      <c r="F1532" s="100" t="s">
        <v>330</v>
      </c>
      <c r="G1532" s="100" t="s">
        <v>330</v>
      </c>
    </row>
    <row r="1533" spans="1:7" ht="18.600000000000001" customHeight="1" x14ac:dyDescent="0.25">
      <c r="A1533" s="99" t="s">
        <v>330</v>
      </c>
      <c r="B1533" s="99" t="s">
        <v>330</v>
      </c>
      <c r="C1533" s="99" t="s">
        <v>330</v>
      </c>
      <c r="F1533" s="100" t="s">
        <v>330</v>
      </c>
      <c r="G1533" s="100" t="s">
        <v>330</v>
      </c>
    </row>
    <row r="1534" spans="1:7" ht="18.600000000000001" customHeight="1" x14ac:dyDescent="0.25">
      <c r="A1534" s="99" t="s">
        <v>330</v>
      </c>
      <c r="B1534" s="99" t="s">
        <v>330</v>
      </c>
      <c r="C1534" s="99" t="s">
        <v>330</v>
      </c>
      <c r="F1534" s="100" t="s">
        <v>330</v>
      </c>
      <c r="G1534" s="100" t="s">
        <v>330</v>
      </c>
    </row>
    <row r="1535" spans="1:7" ht="18.600000000000001" customHeight="1" x14ac:dyDescent="0.25">
      <c r="A1535" s="99" t="s">
        <v>330</v>
      </c>
      <c r="B1535" s="99" t="s">
        <v>330</v>
      </c>
      <c r="C1535" s="99" t="s">
        <v>330</v>
      </c>
      <c r="F1535" s="100" t="s">
        <v>330</v>
      </c>
      <c r="G1535" s="100" t="s">
        <v>330</v>
      </c>
    </row>
    <row r="1536" spans="1:7" ht="18.600000000000001" customHeight="1" x14ac:dyDescent="0.25">
      <c r="A1536" s="99" t="s">
        <v>330</v>
      </c>
      <c r="B1536" s="99" t="s">
        <v>330</v>
      </c>
      <c r="C1536" s="99" t="s">
        <v>330</v>
      </c>
      <c r="F1536" s="100" t="s">
        <v>330</v>
      </c>
      <c r="G1536" s="100" t="s">
        <v>330</v>
      </c>
    </row>
    <row r="1537" spans="1:7" ht="18.600000000000001" customHeight="1" x14ac:dyDescent="0.25">
      <c r="A1537" s="99" t="s">
        <v>330</v>
      </c>
      <c r="B1537" s="99" t="s">
        <v>330</v>
      </c>
      <c r="C1537" s="99" t="s">
        <v>330</v>
      </c>
      <c r="F1537" s="100" t="s">
        <v>330</v>
      </c>
      <c r="G1537" s="100" t="s">
        <v>330</v>
      </c>
    </row>
    <row r="1538" spans="1:7" ht="18.600000000000001" customHeight="1" x14ac:dyDescent="0.25">
      <c r="A1538" s="99" t="s">
        <v>330</v>
      </c>
      <c r="B1538" s="99" t="s">
        <v>330</v>
      </c>
      <c r="C1538" s="99" t="s">
        <v>330</v>
      </c>
      <c r="F1538" s="100" t="s">
        <v>330</v>
      </c>
      <c r="G1538" s="100" t="s">
        <v>330</v>
      </c>
    </row>
    <row r="1539" spans="1:7" ht="18.600000000000001" customHeight="1" x14ac:dyDescent="0.25">
      <c r="A1539" s="99" t="s">
        <v>330</v>
      </c>
      <c r="B1539" s="99" t="s">
        <v>330</v>
      </c>
      <c r="C1539" s="99" t="s">
        <v>330</v>
      </c>
      <c r="F1539" s="100" t="s">
        <v>330</v>
      </c>
      <c r="G1539" s="100" t="s">
        <v>330</v>
      </c>
    </row>
    <row r="1540" spans="1:7" ht="18.600000000000001" customHeight="1" x14ac:dyDescent="0.25">
      <c r="A1540" s="99" t="s">
        <v>330</v>
      </c>
      <c r="B1540" s="99" t="s">
        <v>330</v>
      </c>
      <c r="C1540" s="99" t="s">
        <v>330</v>
      </c>
      <c r="F1540" s="100" t="s">
        <v>330</v>
      </c>
      <c r="G1540" s="100" t="s">
        <v>330</v>
      </c>
    </row>
    <row r="1541" spans="1:7" ht="18.600000000000001" customHeight="1" x14ac:dyDescent="0.25">
      <c r="A1541" s="99" t="s">
        <v>330</v>
      </c>
      <c r="B1541" s="99" t="s">
        <v>330</v>
      </c>
      <c r="C1541" s="99" t="s">
        <v>330</v>
      </c>
      <c r="F1541" s="100" t="s">
        <v>330</v>
      </c>
      <c r="G1541" s="100" t="s">
        <v>330</v>
      </c>
    </row>
    <row r="1542" spans="1:7" ht="18.600000000000001" customHeight="1" x14ac:dyDescent="0.25">
      <c r="A1542" s="99" t="s">
        <v>330</v>
      </c>
      <c r="B1542" s="99" t="s">
        <v>330</v>
      </c>
      <c r="C1542" s="99" t="s">
        <v>330</v>
      </c>
      <c r="F1542" s="100" t="s">
        <v>330</v>
      </c>
      <c r="G1542" s="100" t="s">
        <v>330</v>
      </c>
    </row>
    <row r="1543" spans="1:7" ht="18.600000000000001" customHeight="1" x14ac:dyDescent="0.25">
      <c r="A1543" s="99" t="s">
        <v>330</v>
      </c>
      <c r="B1543" s="99" t="s">
        <v>330</v>
      </c>
      <c r="C1543" s="99" t="s">
        <v>330</v>
      </c>
      <c r="F1543" s="100" t="s">
        <v>330</v>
      </c>
      <c r="G1543" s="100" t="s">
        <v>330</v>
      </c>
    </row>
    <row r="1544" spans="1:7" ht="18.600000000000001" customHeight="1" x14ac:dyDescent="0.25">
      <c r="A1544" s="99" t="s">
        <v>330</v>
      </c>
      <c r="B1544" s="99" t="s">
        <v>330</v>
      </c>
      <c r="C1544" s="99" t="s">
        <v>330</v>
      </c>
      <c r="F1544" s="100" t="s">
        <v>330</v>
      </c>
      <c r="G1544" s="100" t="s">
        <v>330</v>
      </c>
    </row>
    <row r="1545" spans="1:7" ht="18.600000000000001" customHeight="1" x14ac:dyDescent="0.25">
      <c r="A1545" s="99" t="s">
        <v>330</v>
      </c>
      <c r="B1545" s="99" t="s">
        <v>330</v>
      </c>
      <c r="C1545" s="99" t="s">
        <v>330</v>
      </c>
      <c r="F1545" s="100" t="s">
        <v>330</v>
      </c>
      <c r="G1545" s="100" t="s">
        <v>330</v>
      </c>
    </row>
    <row r="1546" spans="1:7" ht="18.600000000000001" customHeight="1" x14ac:dyDescent="0.25">
      <c r="A1546" s="99" t="s">
        <v>330</v>
      </c>
      <c r="B1546" s="99" t="s">
        <v>330</v>
      </c>
      <c r="C1546" s="99" t="s">
        <v>330</v>
      </c>
      <c r="F1546" s="100" t="s">
        <v>330</v>
      </c>
      <c r="G1546" s="100" t="s">
        <v>330</v>
      </c>
    </row>
    <row r="1547" spans="1:7" ht="18.600000000000001" customHeight="1" x14ac:dyDescent="0.25">
      <c r="A1547" s="99" t="s">
        <v>330</v>
      </c>
      <c r="B1547" s="99" t="s">
        <v>330</v>
      </c>
      <c r="C1547" s="99" t="s">
        <v>330</v>
      </c>
      <c r="F1547" s="100" t="s">
        <v>330</v>
      </c>
      <c r="G1547" s="100" t="s">
        <v>330</v>
      </c>
    </row>
    <row r="1548" spans="1:7" ht="18.600000000000001" customHeight="1" x14ac:dyDescent="0.25">
      <c r="A1548" s="99" t="s">
        <v>330</v>
      </c>
      <c r="B1548" s="99" t="s">
        <v>330</v>
      </c>
      <c r="C1548" s="99" t="s">
        <v>330</v>
      </c>
      <c r="F1548" s="100" t="s">
        <v>330</v>
      </c>
      <c r="G1548" s="100" t="s">
        <v>330</v>
      </c>
    </row>
    <row r="1549" spans="1:7" ht="18.600000000000001" customHeight="1" x14ac:dyDescent="0.25">
      <c r="A1549" s="99" t="s">
        <v>330</v>
      </c>
      <c r="B1549" s="99" t="s">
        <v>330</v>
      </c>
      <c r="C1549" s="99" t="s">
        <v>330</v>
      </c>
      <c r="F1549" s="100" t="s">
        <v>330</v>
      </c>
      <c r="G1549" s="100" t="s">
        <v>330</v>
      </c>
    </row>
    <row r="1550" spans="1:7" ht="18.600000000000001" customHeight="1" x14ac:dyDescent="0.25">
      <c r="A1550" s="99" t="s">
        <v>330</v>
      </c>
      <c r="B1550" s="99" t="s">
        <v>330</v>
      </c>
      <c r="C1550" s="99" t="s">
        <v>330</v>
      </c>
      <c r="F1550" s="100" t="s">
        <v>330</v>
      </c>
      <c r="G1550" s="100" t="s">
        <v>330</v>
      </c>
    </row>
    <row r="1551" spans="1:7" ht="18.600000000000001" customHeight="1" x14ac:dyDescent="0.25">
      <c r="A1551" s="99" t="s">
        <v>330</v>
      </c>
      <c r="B1551" s="99" t="s">
        <v>330</v>
      </c>
      <c r="C1551" s="99" t="s">
        <v>330</v>
      </c>
      <c r="F1551" s="100" t="s">
        <v>330</v>
      </c>
      <c r="G1551" s="100" t="s">
        <v>330</v>
      </c>
    </row>
    <row r="1552" spans="1:7" ht="18.600000000000001" customHeight="1" x14ac:dyDescent="0.25">
      <c r="A1552" s="99" t="s">
        <v>330</v>
      </c>
      <c r="B1552" s="99" t="s">
        <v>330</v>
      </c>
      <c r="C1552" s="99" t="s">
        <v>330</v>
      </c>
      <c r="F1552" s="100" t="s">
        <v>330</v>
      </c>
      <c r="G1552" s="100" t="s">
        <v>330</v>
      </c>
    </row>
    <row r="1553" spans="1:7" ht="18.600000000000001" customHeight="1" x14ac:dyDescent="0.25">
      <c r="A1553" s="99" t="s">
        <v>330</v>
      </c>
      <c r="B1553" s="99" t="s">
        <v>330</v>
      </c>
      <c r="C1553" s="99" t="s">
        <v>330</v>
      </c>
      <c r="F1553" s="100" t="s">
        <v>330</v>
      </c>
      <c r="G1553" s="100" t="s">
        <v>330</v>
      </c>
    </row>
    <row r="1554" spans="1:7" ht="18.600000000000001" customHeight="1" x14ac:dyDescent="0.25">
      <c r="A1554" s="99" t="s">
        <v>330</v>
      </c>
      <c r="B1554" s="99" t="s">
        <v>330</v>
      </c>
      <c r="C1554" s="99" t="s">
        <v>330</v>
      </c>
      <c r="F1554" s="100" t="s">
        <v>330</v>
      </c>
      <c r="G1554" s="100" t="s">
        <v>330</v>
      </c>
    </row>
    <row r="1555" spans="1:7" ht="18.600000000000001" customHeight="1" x14ac:dyDescent="0.25">
      <c r="A1555" s="99" t="s">
        <v>330</v>
      </c>
      <c r="B1555" s="99" t="s">
        <v>330</v>
      </c>
      <c r="C1555" s="99" t="s">
        <v>330</v>
      </c>
      <c r="F1555" s="100" t="s">
        <v>330</v>
      </c>
      <c r="G1555" s="100" t="s">
        <v>330</v>
      </c>
    </row>
    <row r="1556" spans="1:7" ht="18.600000000000001" customHeight="1" x14ac:dyDescent="0.25">
      <c r="A1556" s="99" t="s">
        <v>330</v>
      </c>
      <c r="B1556" s="99" t="s">
        <v>330</v>
      </c>
      <c r="C1556" s="99" t="s">
        <v>330</v>
      </c>
      <c r="F1556" s="100" t="s">
        <v>330</v>
      </c>
      <c r="G1556" s="100" t="s">
        <v>330</v>
      </c>
    </row>
    <row r="1557" spans="1:7" ht="18.600000000000001" customHeight="1" x14ac:dyDescent="0.25">
      <c r="A1557" s="99" t="s">
        <v>330</v>
      </c>
      <c r="B1557" s="99" t="s">
        <v>330</v>
      </c>
      <c r="C1557" s="99" t="s">
        <v>330</v>
      </c>
      <c r="F1557" s="100" t="s">
        <v>330</v>
      </c>
      <c r="G1557" s="100" t="s">
        <v>330</v>
      </c>
    </row>
    <row r="1558" spans="1:7" ht="18.600000000000001" customHeight="1" x14ac:dyDescent="0.25">
      <c r="A1558" s="99" t="s">
        <v>330</v>
      </c>
      <c r="B1558" s="99" t="s">
        <v>330</v>
      </c>
      <c r="C1558" s="99" t="s">
        <v>330</v>
      </c>
      <c r="F1558" s="100" t="s">
        <v>330</v>
      </c>
      <c r="G1558" s="100" t="s">
        <v>330</v>
      </c>
    </row>
    <row r="1559" spans="1:7" ht="18.600000000000001" customHeight="1" x14ac:dyDescent="0.25">
      <c r="A1559" s="99" t="s">
        <v>330</v>
      </c>
      <c r="B1559" s="99" t="s">
        <v>330</v>
      </c>
      <c r="C1559" s="99" t="s">
        <v>330</v>
      </c>
      <c r="F1559" s="100" t="s">
        <v>330</v>
      </c>
      <c r="G1559" s="100" t="s">
        <v>330</v>
      </c>
    </row>
    <row r="1560" spans="1:7" ht="18.600000000000001" customHeight="1" x14ac:dyDescent="0.25">
      <c r="A1560" s="99" t="s">
        <v>330</v>
      </c>
      <c r="B1560" s="99" t="s">
        <v>330</v>
      </c>
      <c r="C1560" s="99" t="s">
        <v>330</v>
      </c>
      <c r="F1560" s="100" t="s">
        <v>330</v>
      </c>
      <c r="G1560" s="100" t="s">
        <v>330</v>
      </c>
    </row>
    <row r="1561" spans="1:7" ht="18.600000000000001" customHeight="1" x14ac:dyDescent="0.25">
      <c r="A1561" s="99" t="s">
        <v>330</v>
      </c>
      <c r="B1561" s="99" t="s">
        <v>330</v>
      </c>
      <c r="C1561" s="99" t="s">
        <v>330</v>
      </c>
      <c r="F1561" s="100" t="s">
        <v>330</v>
      </c>
      <c r="G1561" s="100" t="s">
        <v>330</v>
      </c>
    </row>
    <row r="1562" spans="1:7" ht="18.600000000000001" customHeight="1" x14ac:dyDescent="0.25">
      <c r="A1562" s="99" t="s">
        <v>330</v>
      </c>
      <c r="B1562" s="99" t="s">
        <v>330</v>
      </c>
      <c r="C1562" s="99" t="s">
        <v>330</v>
      </c>
      <c r="F1562" s="100" t="s">
        <v>330</v>
      </c>
      <c r="G1562" s="100" t="s">
        <v>330</v>
      </c>
    </row>
    <row r="1563" spans="1:7" ht="18.600000000000001" customHeight="1" x14ac:dyDescent="0.25">
      <c r="A1563" s="99" t="s">
        <v>330</v>
      </c>
      <c r="B1563" s="99" t="s">
        <v>330</v>
      </c>
      <c r="C1563" s="99" t="s">
        <v>330</v>
      </c>
      <c r="F1563" s="100" t="s">
        <v>330</v>
      </c>
      <c r="G1563" s="100" t="s">
        <v>330</v>
      </c>
    </row>
    <row r="1564" spans="1:7" ht="18.600000000000001" customHeight="1" x14ac:dyDescent="0.25">
      <c r="A1564" s="99" t="s">
        <v>330</v>
      </c>
      <c r="B1564" s="99" t="s">
        <v>330</v>
      </c>
      <c r="C1564" s="99" t="s">
        <v>330</v>
      </c>
      <c r="F1564" s="100" t="s">
        <v>330</v>
      </c>
      <c r="G1564" s="100" t="s">
        <v>330</v>
      </c>
    </row>
    <row r="1565" spans="1:7" ht="18.600000000000001" customHeight="1" x14ac:dyDescent="0.25">
      <c r="A1565" s="99" t="s">
        <v>330</v>
      </c>
      <c r="B1565" s="99" t="s">
        <v>330</v>
      </c>
      <c r="C1565" s="99" t="s">
        <v>330</v>
      </c>
      <c r="F1565" s="100" t="s">
        <v>330</v>
      </c>
      <c r="G1565" s="100" t="s">
        <v>330</v>
      </c>
    </row>
    <row r="1566" spans="1:7" ht="18.600000000000001" customHeight="1" x14ac:dyDescent="0.25">
      <c r="A1566" s="99" t="s">
        <v>330</v>
      </c>
      <c r="B1566" s="99" t="s">
        <v>330</v>
      </c>
      <c r="C1566" s="99" t="s">
        <v>330</v>
      </c>
      <c r="F1566" s="100" t="s">
        <v>330</v>
      </c>
      <c r="G1566" s="100" t="s">
        <v>330</v>
      </c>
    </row>
    <row r="1567" spans="1:7" ht="18.600000000000001" customHeight="1" x14ac:dyDescent="0.25">
      <c r="A1567" s="99" t="s">
        <v>330</v>
      </c>
      <c r="B1567" s="99" t="s">
        <v>330</v>
      </c>
      <c r="C1567" s="99" t="s">
        <v>330</v>
      </c>
      <c r="F1567" s="100" t="s">
        <v>330</v>
      </c>
      <c r="G1567" s="100" t="s">
        <v>330</v>
      </c>
    </row>
    <row r="1568" spans="1:7" ht="18.600000000000001" customHeight="1" x14ac:dyDescent="0.25">
      <c r="A1568" s="99" t="s">
        <v>330</v>
      </c>
      <c r="B1568" s="99" t="s">
        <v>330</v>
      </c>
      <c r="C1568" s="99" t="s">
        <v>330</v>
      </c>
      <c r="F1568" s="100" t="s">
        <v>330</v>
      </c>
      <c r="G1568" s="100" t="s">
        <v>330</v>
      </c>
    </row>
    <row r="1569" spans="1:7" ht="18.600000000000001" customHeight="1" x14ac:dyDescent="0.25">
      <c r="A1569" s="99" t="s">
        <v>330</v>
      </c>
      <c r="B1569" s="99" t="s">
        <v>330</v>
      </c>
      <c r="C1569" s="99" t="s">
        <v>330</v>
      </c>
      <c r="F1569" s="100" t="s">
        <v>330</v>
      </c>
      <c r="G1569" s="100" t="s">
        <v>330</v>
      </c>
    </row>
    <row r="1570" spans="1:7" ht="18.600000000000001" customHeight="1" x14ac:dyDescent="0.25">
      <c r="A1570" s="99" t="s">
        <v>330</v>
      </c>
      <c r="B1570" s="99" t="s">
        <v>330</v>
      </c>
      <c r="C1570" s="99" t="s">
        <v>330</v>
      </c>
      <c r="F1570" s="100" t="s">
        <v>330</v>
      </c>
      <c r="G1570" s="100" t="s">
        <v>330</v>
      </c>
    </row>
    <row r="1571" spans="1:7" ht="18.600000000000001" customHeight="1" x14ac:dyDescent="0.25">
      <c r="A1571" s="99" t="s">
        <v>330</v>
      </c>
      <c r="B1571" s="99" t="s">
        <v>330</v>
      </c>
      <c r="C1571" s="99" t="s">
        <v>330</v>
      </c>
      <c r="F1571" s="100" t="s">
        <v>330</v>
      </c>
      <c r="G1571" s="100" t="s">
        <v>330</v>
      </c>
    </row>
    <row r="1572" spans="1:7" ht="18.600000000000001" customHeight="1" x14ac:dyDescent="0.25">
      <c r="A1572" s="99" t="s">
        <v>330</v>
      </c>
      <c r="B1572" s="99" t="s">
        <v>330</v>
      </c>
      <c r="C1572" s="99" t="s">
        <v>330</v>
      </c>
      <c r="F1572" s="100" t="s">
        <v>330</v>
      </c>
      <c r="G1572" s="100" t="s">
        <v>330</v>
      </c>
    </row>
    <row r="1573" spans="1:7" ht="18.600000000000001" customHeight="1" x14ac:dyDescent="0.25">
      <c r="A1573" s="99" t="s">
        <v>330</v>
      </c>
      <c r="B1573" s="99" t="s">
        <v>330</v>
      </c>
      <c r="C1573" s="99" t="s">
        <v>330</v>
      </c>
      <c r="F1573" s="100" t="s">
        <v>330</v>
      </c>
      <c r="G1573" s="100" t="s">
        <v>330</v>
      </c>
    </row>
    <row r="1574" spans="1:7" ht="18.600000000000001" customHeight="1" x14ac:dyDescent="0.25">
      <c r="A1574" s="99" t="s">
        <v>330</v>
      </c>
      <c r="B1574" s="99" t="s">
        <v>330</v>
      </c>
      <c r="C1574" s="99" t="s">
        <v>330</v>
      </c>
      <c r="F1574" s="100" t="s">
        <v>330</v>
      </c>
      <c r="G1574" s="100" t="s">
        <v>330</v>
      </c>
    </row>
    <row r="1575" spans="1:7" ht="18.600000000000001" customHeight="1" x14ac:dyDescent="0.25">
      <c r="A1575" s="99" t="s">
        <v>330</v>
      </c>
      <c r="B1575" s="99" t="s">
        <v>330</v>
      </c>
      <c r="C1575" s="99" t="s">
        <v>330</v>
      </c>
      <c r="F1575" s="100" t="s">
        <v>330</v>
      </c>
      <c r="G1575" s="100" t="s">
        <v>330</v>
      </c>
    </row>
    <row r="1576" spans="1:7" ht="18.600000000000001" customHeight="1" x14ac:dyDescent="0.25">
      <c r="A1576" s="99" t="s">
        <v>330</v>
      </c>
      <c r="B1576" s="99" t="s">
        <v>330</v>
      </c>
      <c r="C1576" s="99" t="s">
        <v>330</v>
      </c>
      <c r="F1576" s="100" t="s">
        <v>330</v>
      </c>
      <c r="G1576" s="100" t="s">
        <v>330</v>
      </c>
    </row>
    <row r="1577" spans="1:7" ht="18.600000000000001" customHeight="1" x14ac:dyDescent="0.25">
      <c r="A1577" s="99" t="s">
        <v>330</v>
      </c>
      <c r="B1577" s="99" t="s">
        <v>330</v>
      </c>
      <c r="C1577" s="99" t="s">
        <v>330</v>
      </c>
      <c r="F1577" s="100" t="s">
        <v>330</v>
      </c>
      <c r="G1577" s="100" t="s">
        <v>330</v>
      </c>
    </row>
    <row r="1578" spans="1:7" ht="18.600000000000001" customHeight="1" x14ac:dyDescent="0.25">
      <c r="A1578" s="99" t="s">
        <v>330</v>
      </c>
      <c r="B1578" s="99" t="s">
        <v>330</v>
      </c>
      <c r="C1578" s="99" t="s">
        <v>330</v>
      </c>
      <c r="F1578" s="100" t="s">
        <v>330</v>
      </c>
      <c r="G1578" s="100" t="s">
        <v>330</v>
      </c>
    </row>
    <row r="1579" spans="1:7" ht="18.600000000000001" customHeight="1" x14ac:dyDescent="0.25">
      <c r="A1579" s="99" t="s">
        <v>330</v>
      </c>
      <c r="B1579" s="99" t="s">
        <v>330</v>
      </c>
      <c r="C1579" s="99" t="s">
        <v>330</v>
      </c>
      <c r="F1579" s="100" t="s">
        <v>330</v>
      </c>
      <c r="G1579" s="100" t="s">
        <v>330</v>
      </c>
    </row>
    <row r="1580" spans="1:7" ht="18.600000000000001" customHeight="1" x14ac:dyDescent="0.25">
      <c r="A1580" s="99" t="s">
        <v>330</v>
      </c>
      <c r="B1580" s="99" t="s">
        <v>330</v>
      </c>
      <c r="C1580" s="99" t="s">
        <v>330</v>
      </c>
      <c r="F1580" s="100" t="s">
        <v>330</v>
      </c>
      <c r="G1580" s="100" t="s">
        <v>330</v>
      </c>
    </row>
    <row r="1581" spans="1:7" ht="18.600000000000001" customHeight="1" x14ac:dyDescent="0.25">
      <c r="A1581" s="99" t="s">
        <v>330</v>
      </c>
      <c r="B1581" s="99" t="s">
        <v>330</v>
      </c>
      <c r="C1581" s="99" t="s">
        <v>330</v>
      </c>
      <c r="F1581" s="100" t="s">
        <v>330</v>
      </c>
      <c r="G1581" s="100" t="s">
        <v>330</v>
      </c>
    </row>
    <row r="1582" spans="1:7" ht="18.600000000000001" customHeight="1" x14ac:dyDescent="0.25">
      <c r="A1582" s="99" t="s">
        <v>330</v>
      </c>
      <c r="B1582" s="99" t="s">
        <v>330</v>
      </c>
      <c r="C1582" s="99" t="s">
        <v>330</v>
      </c>
      <c r="F1582" s="100" t="s">
        <v>330</v>
      </c>
      <c r="G1582" s="100" t="s">
        <v>330</v>
      </c>
    </row>
    <row r="1583" spans="1:7" ht="18.600000000000001" customHeight="1" x14ac:dyDescent="0.25">
      <c r="A1583" s="99" t="s">
        <v>330</v>
      </c>
      <c r="B1583" s="99" t="s">
        <v>330</v>
      </c>
      <c r="C1583" s="99" t="s">
        <v>330</v>
      </c>
      <c r="F1583" s="100" t="s">
        <v>330</v>
      </c>
      <c r="G1583" s="100" t="s">
        <v>330</v>
      </c>
    </row>
    <row r="1584" spans="1:7" ht="18.600000000000001" customHeight="1" x14ac:dyDescent="0.25">
      <c r="A1584" s="99" t="s">
        <v>330</v>
      </c>
      <c r="B1584" s="99" t="s">
        <v>330</v>
      </c>
      <c r="C1584" s="99" t="s">
        <v>330</v>
      </c>
      <c r="F1584" s="100" t="s">
        <v>330</v>
      </c>
      <c r="G1584" s="100" t="s">
        <v>330</v>
      </c>
    </row>
    <row r="1585" spans="1:7" ht="18.600000000000001" customHeight="1" x14ac:dyDescent="0.25">
      <c r="A1585" s="99" t="s">
        <v>330</v>
      </c>
      <c r="B1585" s="99" t="s">
        <v>330</v>
      </c>
      <c r="C1585" s="99" t="s">
        <v>330</v>
      </c>
      <c r="F1585" s="100" t="s">
        <v>330</v>
      </c>
      <c r="G1585" s="100" t="s">
        <v>330</v>
      </c>
    </row>
    <row r="1586" spans="1:7" ht="18.600000000000001" customHeight="1" x14ac:dyDescent="0.25">
      <c r="A1586" s="99" t="s">
        <v>330</v>
      </c>
      <c r="B1586" s="99" t="s">
        <v>330</v>
      </c>
      <c r="C1586" s="99" t="s">
        <v>330</v>
      </c>
      <c r="F1586" s="100" t="s">
        <v>330</v>
      </c>
      <c r="G1586" s="100" t="s">
        <v>330</v>
      </c>
    </row>
    <row r="1587" spans="1:7" ht="18.600000000000001" customHeight="1" x14ac:dyDescent="0.25">
      <c r="A1587" s="99" t="s">
        <v>330</v>
      </c>
      <c r="B1587" s="99" t="s">
        <v>330</v>
      </c>
      <c r="C1587" s="99" t="s">
        <v>330</v>
      </c>
      <c r="F1587" s="100" t="s">
        <v>330</v>
      </c>
      <c r="G1587" s="100" t="s">
        <v>330</v>
      </c>
    </row>
    <row r="1588" spans="1:7" ht="18.600000000000001" customHeight="1" x14ac:dyDescent="0.25">
      <c r="A1588" s="99" t="s">
        <v>330</v>
      </c>
      <c r="B1588" s="99" t="s">
        <v>330</v>
      </c>
      <c r="C1588" s="99" t="s">
        <v>330</v>
      </c>
      <c r="F1588" s="100" t="s">
        <v>330</v>
      </c>
      <c r="G1588" s="100" t="s">
        <v>330</v>
      </c>
    </row>
    <row r="1589" spans="1:7" ht="18.600000000000001" customHeight="1" x14ac:dyDescent="0.25">
      <c r="A1589" s="99" t="s">
        <v>330</v>
      </c>
      <c r="B1589" s="99" t="s">
        <v>330</v>
      </c>
      <c r="C1589" s="99" t="s">
        <v>330</v>
      </c>
      <c r="F1589" s="100" t="s">
        <v>330</v>
      </c>
      <c r="G1589" s="100" t="s">
        <v>330</v>
      </c>
    </row>
    <row r="1590" spans="1:7" ht="18.600000000000001" customHeight="1" x14ac:dyDescent="0.25">
      <c r="A1590" s="99" t="s">
        <v>330</v>
      </c>
      <c r="B1590" s="99" t="s">
        <v>330</v>
      </c>
      <c r="C1590" s="99" t="s">
        <v>330</v>
      </c>
      <c r="F1590" s="100" t="s">
        <v>330</v>
      </c>
      <c r="G1590" s="100" t="s">
        <v>330</v>
      </c>
    </row>
    <row r="1591" spans="1:7" ht="18.600000000000001" customHeight="1" x14ac:dyDescent="0.25">
      <c r="A1591" s="99" t="s">
        <v>330</v>
      </c>
      <c r="B1591" s="99" t="s">
        <v>330</v>
      </c>
      <c r="C1591" s="99" t="s">
        <v>330</v>
      </c>
      <c r="F1591" s="100" t="s">
        <v>330</v>
      </c>
      <c r="G1591" s="100" t="s">
        <v>330</v>
      </c>
    </row>
    <row r="1592" spans="1:7" ht="18.600000000000001" customHeight="1" x14ac:dyDescent="0.25">
      <c r="A1592" s="99" t="s">
        <v>330</v>
      </c>
      <c r="B1592" s="99" t="s">
        <v>330</v>
      </c>
      <c r="C1592" s="99" t="s">
        <v>330</v>
      </c>
      <c r="F1592" s="100" t="s">
        <v>330</v>
      </c>
      <c r="G1592" s="100" t="s">
        <v>330</v>
      </c>
    </row>
    <row r="1593" spans="1:7" ht="18.600000000000001" customHeight="1" x14ac:dyDescent="0.25">
      <c r="A1593" s="99" t="s">
        <v>330</v>
      </c>
      <c r="B1593" s="99" t="s">
        <v>330</v>
      </c>
      <c r="C1593" s="99" t="s">
        <v>330</v>
      </c>
      <c r="F1593" s="100" t="s">
        <v>330</v>
      </c>
      <c r="G1593" s="100" t="s">
        <v>330</v>
      </c>
    </row>
    <row r="1594" spans="1:7" ht="18.600000000000001" customHeight="1" x14ac:dyDescent="0.25">
      <c r="A1594" s="99" t="s">
        <v>330</v>
      </c>
      <c r="B1594" s="99" t="s">
        <v>330</v>
      </c>
      <c r="C1594" s="99" t="s">
        <v>330</v>
      </c>
      <c r="F1594" s="100" t="s">
        <v>330</v>
      </c>
      <c r="G1594" s="100" t="s">
        <v>330</v>
      </c>
    </row>
    <row r="1595" spans="1:7" ht="18.600000000000001" customHeight="1" x14ac:dyDescent="0.25">
      <c r="A1595" s="99" t="s">
        <v>330</v>
      </c>
      <c r="B1595" s="99" t="s">
        <v>330</v>
      </c>
      <c r="C1595" s="99" t="s">
        <v>330</v>
      </c>
      <c r="F1595" s="100" t="s">
        <v>330</v>
      </c>
      <c r="G1595" s="100" t="s">
        <v>330</v>
      </c>
    </row>
    <row r="1596" spans="1:7" ht="18.600000000000001" customHeight="1" x14ac:dyDescent="0.25">
      <c r="A1596" s="99" t="s">
        <v>330</v>
      </c>
      <c r="B1596" s="99" t="s">
        <v>330</v>
      </c>
      <c r="C1596" s="99" t="s">
        <v>330</v>
      </c>
      <c r="F1596" s="100" t="s">
        <v>330</v>
      </c>
      <c r="G1596" s="100" t="s">
        <v>330</v>
      </c>
    </row>
    <row r="1597" spans="1:7" ht="18.600000000000001" customHeight="1" x14ac:dyDescent="0.25">
      <c r="A1597" s="99" t="s">
        <v>330</v>
      </c>
      <c r="B1597" s="99" t="s">
        <v>330</v>
      </c>
      <c r="C1597" s="99" t="s">
        <v>330</v>
      </c>
      <c r="F1597" s="100" t="s">
        <v>330</v>
      </c>
      <c r="G1597" s="100" t="s">
        <v>330</v>
      </c>
    </row>
    <row r="1598" spans="1:7" ht="18.600000000000001" customHeight="1" x14ac:dyDescent="0.25">
      <c r="A1598" s="99" t="s">
        <v>330</v>
      </c>
      <c r="B1598" s="99" t="s">
        <v>330</v>
      </c>
      <c r="C1598" s="99" t="s">
        <v>330</v>
      </c>
      <c r="F1598" s="100" t="s">
        <v>330</v>
      </c>
      <c r="G1598" s="100" t="s">
        <v>330</v>
      </c>
    </row>
    <row r="1599" spans="1:7" ht="18.600000000000001" customHeight="1" x14ac:dyDescent="0.25">
      <c r="A1599" s="99" t="s">
        <v>330</v>
      </c>
      <c r="B1599" s="99" t="s">
        <v>330</v>
      </c>
      <c r="C1599" s="99" t="s">
        <v>330</v>
      </c>
      <c r="F1599" s="100" t="s">
        <v>330</v>
      </c>
      <c r="G1599" s="100" t="s">
        <v>330</v>
      </c>
    </row>
    <row r="1600" spans="1:7" ht="18.600000000000001" customHeight="1" x14ac:dyDescent="0.25">
      <c r="A1600" s="99" t="s">
        <v>330</v>
      </c>
      <c r="B1600" s="99" t="s">
        <v>330</v>
      </c>
      <c r="C1600" s="99" t="s">
        <v>330</v>
      </c>
      <c r="F1600" s="100" t="s">
        <v>330</v>
      </c>
      <c r="G1600" s="100" t="s">
        <v>330</v>
      </c>
    </row>
    <row r="1601" spans="1:7" ht="18.600000000000001" customHeight="1" x14ac:dyDescent="0.25">
      <c r="A1601" s="99" t="s">
        <v>330</v>
      </c>
      <c r="B1601" s="99" t="s">
        <v>330</v>
      </c>
      <c r="C1601" s="99" t="s">
        <v>330</v>
      </c>
      <c r="F1601" s="100" t="s">
        <v>330</v>
      </c>
      <c r="G1601" s="100" t="s">
        <v>330</v>
      </c>
    </row>
    <row r="1602" spans="1:7" ht="18.600000000000001" customHeight="1" x14ac:dyDescent="0.25">
      <c r="A1602" s="99" t="s">
        <v>330</v>
      </c>
      <c r="B1602" s="99" t="s">
        <v>330</v>
      </c>
      <c r="C1602" s="99" t="s">
        <v>330</v>
      </c>
      <c r="F1602" s="100" t="s">
        <v>330</v>
      </c>
      <c r="G1602" s="100" t="s">
        <v>330</v>
      </c>
    </row>
    <row r="1603" spans="1:7" ht="18.600000000000001" customHeight="1" x14ac:dyDescent="0.25">
      <c r="A1603" s="99" t="s">
        <v>330</v>
      </c>
      <c r="B1603" s="99" t="s">
        <v>330</v>
      </c>
      <c r="C1603" s="99" t="s">
        <v>330</v>
      </c>
      <c r="F1603" s="100" t="s">
        <v>330</v>
      </c>
      <c r="G1603" s="100" t="s">
        <v>330</v>
      </c>
    </row>
    <row r="1604" spans="1:7" ht="18.600000000000001" customHeight="1" x14ac:dyDescent="0.25">
      <c r="A1604" s="99" t="s">
        <v>330</v>
      </c>
      <c r="B1604" s="99" t="s">
        <v>330</v>
      </c>
      <c r="C1604" s="99" t="s">
        <v>330</v>
      </c>
      <c r="F1604" s="100" t="s">
        <v>330</v>
      </c>
      <c r="G1604" s="100" t="s">
        <v>330</v>
      </c>
    </row>
    <row r="1605" spans="1:7" ht="18.600000000000001" customHeight="1" x14ac:dyDescent="0.25">
      <c r="A1605" s="99" t="s">
        <v>330</v>
      </c>
      <c r="B1605" s="99" t="s">
        <v>330</v>
      </c>
      <c r="C1605" s="99" t="s">
        <v>330</v>
      </c>
      <c r="F1605" s="100" t="s">
        <v>330</v>
      </c>
      <c r="G1605" s="100" t="s">
        <v>330</v>
      </c>
    </row>
    <row r="1606" spans="1:7" ht="18.600000000000001" customHeight="1" x14ac:dyDescent="0.25">
      <c r="A1606" s="99" t="s">
        <v>330</v>
      </c>
      <c r="B1606" s="99" t="s">
        <v>330</v>
      </c>
      <c r="C1606" s="99" t="s">
        <v>330</v>
      </c>
      <c r="F1606" s="100" t="s">
        <v>330</v>
      </c>
      <c r="G1606" s="100" t="s">
        <v>330</v>
      </c>
    </row>
    <row r="1607" spans="1:7" ht="18.600000000000001" customHeight="1" x14ac:dyDescent="0.25">
      <c r="A1607" s="99" t="s">
        <v>330</v>
      </c>
      <c r="B1607" s="99" t="s">
        <v>330</v>
      </c>
      <c r="C1607" s="99" t="s">
        <v>330</v>
      </c>
      <c r="F1607" s="100" t="s">
        <v>330</v>
      </c>
      <c r="G1607" s="100" t="s">
        <v>330</v>
      </c>
    </row>
    <row r="1608" spans="1:7" ht="18.600000000000001" customHeight="1" x14ac:dyDescent="0.25">
      <c r="A1608" s="99" t="s">
        <v>330</v>
      </c>
      <c r="B1608" s="99" t="s">
        <v>330</v>
      </c>
      <c r="C1608" s="99" t="s">
        <v>330</v>
      </c>
      <c r="F1608" s="100" t="s">
        <v>330</v>
      </c>
      <c r="G1608" s="100" t="s">
        <v>330</v>
      </c>
    </row>
    <row r="1609" spans="1:7" ht="18.600000000000001" customHeight="1" x14ac:dyDescent="0.25">
      <c r="A1609" s="99" t="s">
        <v>330</v>
      </c>
      <c r="B1609" s="99" t="s">
        <v>330</v>
      </c>
      <c r="C1609" s="99" t="s">
        <v>330</v>
      </c>
      <c r="F1609" s="100" t="s">
        <v>330</v>
      </c>
      <c r="G1609" s="100" t="s">
        <v>330</v>
      </c>
    </row>
    <row r="1610" spans="1:7" ht="18.600000000000001" customHeight="1" x14ac:dyDescent="0.25">
      <c r="A1610" s="99" t="s">
        <v>330</v>
      </c>
      <c r="B1610" s="99" t="s">
        <v>330</v>
      </c>
      <c r="C1610" s="99" t="s">
        <v>330</v>
      </c>
      <c r="F1610" s="100" t="s">
        <v>330</v>
      </c>
      <c r="G1610" s="100" t="s">
        <v>330</v>
      </c>
    </row>
    <row r="1611" spans="1:7" ht="18.600000000000001" customHeight="1" x14ac:dyDescent="0.25">
      <c r="A1611" s="99" t="s">
        <v>330</v>
      </c>
      <c r="B1611" s="99" t="s">
        <v>330</v>
      </c>
      <c r="C1611" s="99" t="s">
        <v>330</v>
      </c>
      <c r="F1611" s="100" t="s">
        <v>330</v>
      </c>
      <c r="G1611" s="100" t="s">
        <v>330</v>
      </c>
    </row>
    <row r="1612" spans="1:7" ht="18.600000000000001" customHeight="1" x14ac:dyDescent="0.25">
      <c r="A1612" s="99" t="s">
        <v>330</v>
      </c>
      <c r="B1612" s="99" t="s">
        <v>330</v>
      </c>
      <c r="C1612" s="99" t="s">
        <v>330</v>
      </c>
      <c r="F1612" s="100" t="s">
        <v>330</v>
      </c>
      <c r="G1612" s="100" t="s">
        <v>330</v>
      </c>
    </row>
    <row r="1613" spans="1:7" ht="18.600000000000001" customHeight="1" x14ac:dyDescent="0.25">
      <c r="A1613" s="99" t="s">
        <v>330</v>
      </c>
      <c r="B1613" s="99" t="s">
        <v>330</v>
      </c>
      <c r="C1613" s="99" t="s">
        <v>330</v>
      </c>
      <c r="F1613" s="100" t="s">
        <v>330</v>
      </c>
      <c r="G1613" s="100" t="s">
        <v>330</v>
      </c>
    </row>
    <row r="1614" spans="1:7" ht="18.600000000000001" customHeight="1" x14ac:dyDescent="0.25">
      <c r="A1614" s="99" t="s">
        <v>330</v>
      </c>
      <c r="B1614" s="99" t="s">
        <v>330</v>
      </c>
      <c r="C1614" s="99" t="s">
        <v>330</v>
      </c>
      <c r="F1614" s="100" t="s">
        <v>330</v>
      </c>
      <c r="G1614" s="100" t="s">
        <v>330</v>
      </c>
    </row>
    <row r="1615" spans="1:7" ht="18.600000000000001" customHeight="1" x14ac:dyDescent="0.25">
      <c r="A1615" s="99" t="s">
        <v>330</v>
      </c>
      <c r="B1615" s="99" t="s">
        <v>330</v>
      </c>
      <c r="C1615" s="99" t="s">
        <v>330</v>
      </c>
      <c r="F1615" s="100" t="s">
        <v>330</v>
      </c>
      <c r="G1615" s="100" t="s">
        <v>330</v>
      </c>
    </row>
    <row r="1616" spans="1:7" ht="18.600000000000001" customHeight="1" x14ac:dyDescent="0.25">
      <c r="A1616" s="99" t="s">
        <v>330</v>
      </c>
      <c r="B1616" s="99" t="s">
        <v>330</v>
      </c>
      <c r="C1616" s="99" t="s">
        <v>330</v>
      </c>
      <c r="F1616" s="100" t="s">
        <v>330</v>
      </c>
      <c r="G1616" s="100" t="s">
        <v>330</v>
      </c>
    </row>
    <row r="1617" spans="1:7" ht="18.600000000000001" customHeight="1" x14ac:dyDescent="0.25">
      <c r="A1617" s="99" t="s">
        <v>330</v>
      </c>
      <c r="B1617" s="99" t="s">
        <v>330</v>
      </c>
      <c r="C1617" s="99" t="s">
        <v>330</v>
      </c>
      <c r="F1617" s="100" t="s">
        <v>330</v>
      </c>
      <c r="G1617" s="100" t="s">
        <v>330</v>
      </c>
    </row>
    <row r="1618" spans="1:7" ht="18.600000000000001" customHeight="1" x14ac:dyDescent="0.25">
      <c r="A1618" s="99" t="s">
        <v>330</v>
      </c>
      <c r="B1618" s="99" t="s">
        <v>330</v>
      </c>
      <c r="C1618" s="99" t="s">
        <v>330</v>
      </c>
      <c r="F1618" s="100" t="s">
        <v>330</v>
      </c>
      <c r="G1618" s="100" t="s">
        <v>330</v>
      </c>
    </row>
    <row r="1619" spans="1:7" ht="18.600000000000001" customHeight="1" x14ac:dyDescent="0.25">
      <c r="A1619" s="99" t="s">
        <v>330</v>
      </c>
      <c r="B1619" s="99" t="s">
        <v>330</v>
      </c>
      <c r="C1619" s="99" t="s">
        <v>330</v>
      </c>
      <c r="F1619" s="100" t="s">
        <v>330</v>
      </c>
      <c r="G1619" s="100" t="s">
        <v>330</v>
      </c>
    </row>
    <row r="1620" spans="1:7" ht="18.600000000000001" customHeight="1" x14ac:dyDescent="0.25">
      <c r="A1620" s="99" t="s">
        <v>330</v>
      </c>
      <c r="B1620" s="99" t="s">
        <v>330</v>
      </c>
      <c r="C1620" s="99" t="s">
        <v>330</v>
      </c>
      <c r="F1620" s="100" t="s">
        <v>330</v>
      </c>
      <c r="G1620" s="100" t="s">
        <v>330</v>
      </c>
    </row>
    <row r="1621" spans="1:7" ht="18.600000000000001" customHeight="1" x14ac:dyDescent="0.25">
      <c r="A1621" s="99" t="s">
        <v>330</v>
      </c>
      <c r="B1621" s="99" t="s">
        <v>330</v>
      </c>
      <c r="C1621" s="99" t="s">
        <v>330</v>
      </c>
      <c r="F1621" s="100" t="s">
        <v>330</v>
      </c>
      <c r="G1621" s="100" t="s">
        <v>330</v>
      </c>
    </row>
    <row r="1622" spans="1:7" ht="18.600000000000001" customHeight="1" x14ac:dyDescent="0.25">
      <c r="A1622" s="99" t="s">
        <v>330</v>
      </c>
      <c r="B1622" s="99" t="s">
        <v>330</v>
      </c>
      <c r="C1622" s="99" t="s">
        <v>330</v>
      </c>
      <c r="F1622" s="100" t="s">
        <v>330</v>
      </c>
      <c r="G1622" s="100" t="s">
        <v>330</v>
      </c>
    </row>
    <row r="1623" spans="1:7" ht="18.600000000000001" customHeight="1" x14ac:dyDescent="0.25">
      <c r="A1623" s="99" t="s">
        <v>330</v>
      </c>
      <c r="B1623" s="99" t="s">
        <v>330</v>
      </c>
      <c r="C1623" s="99" t="s">
        <v>330</v>
      </c>
      <c r="F1623" s="100" t="s">
        <v>330</v>
      </c>
      <c r="G1623" s="100" t="s">
        <v>330</v>
      </c>
    </row>
    <row r="1624" spans="1:7" ht="18.600000000000001" customHeight="1" x14ac:dyDescent="0.25">
      <c r="A1624" s="99" t="s">
        <v>330</v>
      </c>
      <c r="B1624" s="99" t="s">
        <v>330</v>
      </c>
      <c r="C1624" s="99" t="s">
        <v>330</v>
      </c>
      <c r="F1624" s="100" t="s">
        <v>330</v>
      </c>
      <c r="G1624" s="100" t="s">
        <v>330</v>
      </c>
    </row>
    <row r="1625" spans="1:7" ht="18.600000000000001" customHeight="1" x14ac:dyDescent="0.25">
      <c r="A1625" s="99" t="s">
        <v>330</v>
      </c>
      <c r="B1625" s="99" t="s">
        <v>330</v>
      </c>
      <c r="C1625" s="99" t="s">
        <v>330</v>
      </c>
      <c r="F1625" s="100" t="s">
        <v>330</v>
      </c>
      <c r="G1625" s="100" t="s">
        <v>330</v>
      </c>
    </row>
    <row r="1626" spans="1:7" ht="18.600000000000001" customHeight="1" x14ac:dyDescent="0.25">
      <c r="A1626" s="99" t="s">
        <v>330</v>
      </c>
      <c r="B1626" s="99" t="s">
        <v>330</v>
      </c>
      <c r="C1626" s="99" t="s">
        <v>330</v>
      </c>
      <c r="F1626" s="100" t="s">
        <v>330</v>
      </c>
      <c r="G1626" s="100" t="s">
        <v>330</v>
      </c>
    </row>
    <row r="1627" spans="1:7" ht="18.600000000000001" customHeight="1" x14ac:dyDescent="0.25">
      <c r="A1627" s="99" t="s">
        <v>330</v>
      </c>
      <c r="B1627" s="99" t="s">
        <v>330</v>
      </c>
      <c r="C1627" s="99" t="s">
        <v>330</v>
      </c>
      <c r="F1627" s="100" t="s">
        <v>330</v>
      </c>
      <c r="G1627" s="100" t="s">
        <v>330</v>
      </c>
    </row>
    <row r="1628" spans="1:7" ht="18.600000000000001" customHeight="1" x14ac:dyDescent="0.25">
      <c r="A1628" s="99" t="s">
        <v>330</v>
      </c>
      <c r="B1628" s="99" t="s">
        <v>330</v>
      </c>
      <c r="C1628" s="99" t="s">
        <v>330</v>
      </c>
      <c r="F1628" s="100" t="s">
        <v>330</v>
      </c>
      <c r="G1628" s="100" t="s">
        <v>330</v>
      </c>
    </row>
    <row r="1629" spans="1:7" ht="18.600000000000001" customHeight="1" x14ac:dyDescent="0.25">
      <c r="A1629" s="99" t="s">
        <v>330</v>
      </c>
      <c r="B1629" s="99" t="s">
        <v>330</v>
      </c>
      <c r="C1629" s="99" t="s">
        <v>330</v>
      </c>
      <c r="F1629" s="100" t="s">
        <v>330</v>
      </c>
      <c r="G1629" s="100" t="s">
        <v>330</v>
      </c>
    </row>
    <row r="1630" spans="1:7" ht="18.600000000000001" customHeight="1" x14ac:dyDescent="0.25">
      <c r="A1630" s="99" t="s">
        <v>330</v>
      </c>
      <c r="B1630" s="99" t="s">
        <v>330</v>
      </c>
      <c r="C1630" s="99" t="s">
        <v>330</v>
      </c>
      <c r="F1630" s="100" t="s">
        <v>330</v>
      </c>
      <c r="G1630" s="100" t="s">
        <v>330</v>
      </c>
    </row>
    <row r="1631" spans="1:7" ht="18.600000000000001" customHeight="1" x14ac:dyDescent="0.25">
      <c r="A1631" s="99" t="s">
        <v>330</v>
      </c>
      <c r="B1631" s="99" t="s">
        <v>330</v>
      </c>
      <c r="C1631" s="99" t="s">
        <v>330</v>
      </c>
      <c r="F1631" s="100" t="s">
        <v>330</v>
      </c>
      <c r="G1631" s="100" t="s">
        <v>330</v>
      </c>
    </row>
    <row r="1632" spans="1:7" ht="18.600000000000001" customHeight="1" x14ac:dyDescent="0.25">
      <c r="A1632" s="99" t="s">
        <v>330</v>
      </c>
      <c r="B1632" s="99" t="s">
        <v>330</v>
      </c>
      <c r="C1632" s="99" t="s">
        <v>330</v>
      </c>
      <c r="F1632" s="100" t="s">
        <v>330</v>
      </c>
      <c r="G1632" s="100" t="s">
        <v>330</v>
      </c>
    </row>
    <row r="1633" spans="1:7" ht="18.600000000000001" customHeight="1" x14ac:dyDescent="0.25">
      <c r="A1633" s="99" t="s">
        <v>330</v>
      </c>
      <c r="B1633" s="99" t="s">
        <v>330</v>
      </c>
      <c r="C1633" s="99" t="s">
        <v>330</v>
      </c>
      <c r="F1633" s="100" t="s">
        <v>330</v>
      </c>
      <c r="G1633" s="100" t="s">
        <v>330</v>
      </c>
    </row>
    <row r="1634" spans="1:7" ht="18.600000000000001" customHeight="1" x14ac:dyDescent="0.25">
      <c r="A1634" s="99" t="s">
        <v>330</v>
      </c>
      <c r="B1634" s="99" t="s">
        <v>330</v>
      </c>
      <c r="C1634" s="99" t="s">
        <v>330</v>
      </c>
      <c r="F1634" s="100" t="s">
        <v>330</v>
      </c>
      <c r="G1634" s="100" t="s">
        <v>330</v>
      </c>
    </row>
    <row r="1635" spans="1:7" ht="18.600000000000001" customHeight="1" x14ac:dyDescent="0.25">
      <c r="A1635" s="99" t="s">
        <v>330</v>
      </c>
      <c r="B1635" s="99" t="s">
        <v>330</v>
      </c>
      <c r="C1635" s="99" t="s">
        <v>330</v>
      </c>
      <c r="F1635" s="100" t="s">
        <v>330</v>
      </c>
      <c r="G1635" s="100" t="s">
        <v>330</v>
      </c>
    </row>
    <row r="1636" spans="1:7" ht="18.600000000000001" customHeight="1" x14ac:dyDescent="0.25">
      <c r="A1636" s="99" t="s">
        <v>330</v>
      </c>
      <c r="B1636" s="99" t="s">
        <v>330</v>
      </c>
      <c r="C1636" s="99" t="s">
        <v>330</v>
      </c>
      <c r="F1636" s="100" t="s">
        <v>330</v>
      </c>
      <c r="G1636" s="100" t="s">
        <v>330</v>
      </c>
    </row>
    <row r="1637" spans="1:7" ht="18.600000000000001" customHeight="1" x14ac:dyDescent="0.25">
      <c r="A1637" s="99" t="s">
        <v>330</v>
      </c>
      <c r="B1637" s="99" t="s">
        <v>330</v>
      </c>
      <c r="C1637" s="99" t="s">
        <v>330</v>
      </c>
      <c r="F1637" s="100" t="s">
        <v>330</v>
      </c>
      <c r="G1637" s="100" t="s">
        <v>330</v>
      </c>
    </row>
    <row r="1638" spans="1:7" ht="18.600000000000001" customHeight="1" x14ac:dyDescent="0.25">
      <c r="A1638" s="99" t="s">
        <v>330</v>
      </c>
      <c r="B1638" s="99" t="s">
        <v>330</v>
      </c>
      <c r="C1638" s="99" t="s">
        <v>330</v>
      </c>
      <c r="F1638" s="100" t="s">
        <v>330</v>
      </c>
      <c r="G1638" s="100" t="s">
        <v>330</v>
      </c>
    </row>
    <row r="1639" spans="1:7" ht="18.600000000000001" customHeight="1" x14ac:dyDescent="0.25">
      <c r="A1639" s="99" t="s">
        <v>330</v>
      </c>
      <c r="B1639" s="99" t="s">
        <v>330</v>
      </c>
      <c r="C1639" s="99" t="s">
        <v>330</v>
      </c>
      <c r="F1639" s="100" t="s">
        <v>330</v>
      </c>
      <c r="G1639" s="100" t="s">
        <v>330</v>
      </c>
    </row>
    <row r="1640" spans="1:7" ht="18.600000000000001" customHeight="1" x14ac:dyDescent="0.25">
      <c r="A1640" s="99" t="s">
        <v>330</v>
      </c>
      <c r="B1640" s="99" t="s">
        <v>330</v>
      </c>
      <c r="C1640" s="99" t="s">
        <v>330</v>
      </c>
      <c r="F1640" s="100" t="s">
        <v>330</v>
      </c>
      <c r="G1640" s="100" t="s">
        <v>330</v>
      </c>
    </row>
    <row r="1641" spans="1:7" ht="18.600000000000001" customHeight="1" x14ac:dyDescent="0.25">
      <c r="A1641" s="99" t="s">
        <v>330</v>
      </c>
      <c r="B1641" s="99" t="s">
        <v>330</v>
      </c>
      <c r="C1641" s="99" t="s">
        <v>330</v>
      </c>
      <c r="F1641" s="100" t="s">
        <v>330</v>
      </c>
      <c r="G1641" s="100" t="s">
        <v>330</v>
      </c>
    </row>
    <row r="1642" spans="1:7" ht="18.600000000000001" customHeight="1" x14ac:dyDescent="0.25">
      <c r="A1642" s="99" t="s">
        <v>330</v>
      </c>
      <c r="B1642" s="99" t="s">
        <v>330</v>
      </c>
      <c r="C1642" s="99" t="s">
        <v>330</v>
      </c>
      <c r="F1642" s="100" t="s">
        <v>330</v>
      </c>
      <c r="G1642" s="100" t="s">
        <v>330</v>
      </c>
    </row>
    <row r="1643" spans="1:7" ht="18.600000000000001" customHeight="1" x14ac:dyDescent="0.25">
      <c r="A1643" s="99" t="s">
        <v>330</v>
      </c>
      <c r="B1643" s="99" t="s">
        <v>330</v>
      </c>
      <c r="C1643" s="99" t="s">
        <v>330</v>
      </c>
      <c r="F1643" s="100" t="s">
        <v>330</v>
      </c>
      <c r="G1643" s="100" t="s">
        <v>330</v>
      </c>
    </row>
    <row r="1644" spans="1:7" ht="18.600000000000001" customHeight="1" x14ac:dyDescent="0.25">
      <c r="A1644" s="99" t="s">
        <v>330</v>
      </c>
      <c r="B1644" s="99" t="s">
        <v>330</v>
      </c>
      <c r="C1644" s="99" t="s">
        <v>330</v>
      </c>
      <c r="F1644" s="100" t="s">
        <v>330</v>
      </c>
      <c r="G1644" s="100" t="s">
        <v>330</v>
      </c>
    </row>
    <row r="1645" spans="1:7" ht="18.600000000000001" customHeight="1" x14ac:dyDescent="0.25">
      <c r="A1645" s="99" t="s">
        <v>330</v>
      </c>
      <c r="B1645" s="99" t="s">
        <v>330</v>
      </c>
      <c r="C1645" s="99" t="s">
        <v>330</v>
      </c>
      <c r="F1645" s="100" t="s">
        <v>330</v>
      </c>
      <c r="G1645" s="100" t="s">
        <v>330</v>
      </c>
    </row>
    <row r="1646" spans="1:7" ht="18.600000000000001" customHeight="1" x14ac:dyDescent="0.25">
      <c r="A1646" s="99" t="s">
        <v>330</v>
      </c>
      <c r="B1646" s="99" t="s">
        <v>330</v>
      </c>
      <c r="C1646" s="99" t="s">
        <v>330</v>
      </c>
      <c r="F1646" s="100" t="s">
        <v>330</v>
      </c>
      <c r="G1646" s="100" t="s">
        <v>330</v>
      </c>
    </row>
    <row r="1647" spans="1:7" ht="18.600000000000001" customHeight="1" x14ac:dyDescent="0.25">
      <c r="A1647" s="99" t="s">
        <v>330</v>
      </c>
      <c r="B1647" s="99" t="s">
        <v>330</v>
      </c>
      <c r="C1647" s="99" t="s">
        <v>330</v>
      </c>
      <c r="F1647" s="100" t="s">
        <v>330</v>
      </c>
      <c r="G1647" s="100" t="s">
        <v>330</v>
      </c>
    </row>
    <row r="1648" spans="1:7" ht="18.600000000000001" customHeight="1" x14ac:dyDescent="0.25">
      <c r="A1648" s="99" t="s">
        <v>330</v>
      </c>
      <c r="B1648" s="99" t="s">
        <v>330</v>
      </c>
      <c r="C1648" s="99" t="s">
        <v>330</v>
      </c>
      <c r="F1648" s="100" t="s">
        <v>330</v>
      </c>
      <c r="G1648" s="100" t="s">
        <v>330</v>
      </c>
    </row>
    <row r="1649" spans="1:7" ht="18.600000000000001" customHeight="1" x14ac:dyDescent="0.25">
      <c r="A1649" s="99" t="s">
        <v>330</v>
      </c>
      <c r="B1649" s="99" t="s">
        <v>330</v>
      </c>
      <c r="C1649" s="99" t="s">
        <v>330</v>
      </c>
      <c r="F1649" s="100" t="s">
        <v>330</v>
      </c>
      <c r="G1649" s="100" t="s">
        <v>330</v>
      </c>
    </row>
    <row r="1650" spans="1:7" ht="18.600000000000001" customHeight="1" x14ac:dyDescent="0.25">
      <c r="A1650" s="99" t="s">
        <v>330</v>
      </c>
      <c r="B1650" s="99" t="s">
        <v>330</v>
      </c>
      <c r="C1650" s="99" t="s">
        <v>330</v>
      </c>
      <c r="F1650" s="100" t="s">
        <v>330</v>
      </c>
      <c r="G1650" s="100" t="s">
        <v>330</v>
      </c>
    </row>
    <row r="1651" spans="1:7" ht="18.600000000000001" customHeight="1" x14ac:dyDescent="0.25">
      <c r="A1651" s="99" t="s">
        <v>330</v>
      </c>
      <c r="B1651" s="99" t="s">
        <v>330</v>
      </c>
      <c r="C1651" s="99" t="s">
        <v>330</v>
      </c>
      <c r="F1651" s="100" t="s">
        <v>330</v>
      </c>
      <c r="G1651" s="100" t="s">
        <v>330</v>
      </c>
    </row>
    <row r="1652" spans="1:7" ht="18.600000000000001" customHeight="1" x14ac:dyDescent="0.25">
      <c r="A1652" s="99" t="s">
        <v>330</v>
      </c>
      <c r="B1652" s="99" t="s">
        <v>330</v>
      </c>
      <c r="C1652" s="99" t="s">
        <v>330</v>
      </c>
      <c r="F1652" s="100" t="s">
        <v>330</v>
      </c>
      <c r="G1652" s="100" t="s">
        <v>330</v>
      </c>
    </row>
    <row r="1653" spans="1:7" ht="18.600000000000001" customHeight="1" x14ac:dyDescent="0.25">
      <c r="A1653" s="99" t="s">
        <v>330</v>
      </c>
      <c r="B1653" s="99" t="s">
        <v>330</v>
      </c>
      <c r="C1653" s="99" t="s">
        <v>330</v>
      </c>
      <c r="F1653" s="100" t="s">
        <v>330</v>
      </c>
      <c r="G1653" s="100" t="s">
        <v>330</v>
      </c>
    </row>
    <row r="1654" spans="1:7" ht="18.600000000000001" customHeight="1" x14ac:dyDescent="0.25">
      <c r="A1654" s="99" t="s">
        <v>330</v>
      </c>
      <c r="B1654" s="99" t="s">
        <v>330</v>
      </c>
      <c r="C1654" s="99" t="s">
        <v>330</v>
      </c>
      <c r="F1654" s="100" t="s">
        <v>330</v>
      </c>
      <c r="G1654" s="100" t="s">
        <v>330</v>
      </c>
    </row>
    <row r="1655" spans="1:7" ht="18.600000000000001" customHeight="1" x14ac:dyDescent="0.25">
      <c r="A1655" s="99" t="s">
        <v>330</v>
      </c>
      <c r="B1655" s="99" t="s">
        <v>330</v>
      </c>
      <c r="C1655" s="99" t="s">
        <v>330</v>
      </c>
      <c r="F1655" s="100" t="s">
        <v>330</v>
      </c>
      <c r="G1655" s="100" t="s">
        <v>330</v>
      </c>
    </row>
    <row r="1656" spans="1:7" ht="18.600000000000001" customHeight="1" x14ac:dyDescent="0.25">
      <c r="A1656" s="99" t="s">
        <v>330</v>
      </c>
      <c r="B1656" s="99" t="s">
        <v>330</v>
      </c>
      <c r="C1656" s="99" t="s">
        <v>330</v>
      </c>
      <c r="F1656" s="100" t="s">
        <v>330</v>
      </c>
      <c r="G1656" s="100" t="s">
        <v>330</v>
      </c>
    </row>
    <row r="1657" spans="1:7" ht="18.600000000000001" customHeight="1" x14ac:dyDescent="0.25">
      <c r="A1657" s="99" t="s">
        <v>330</v>
      </c>
      <c r="B1657" s="99" t="s">
        <v>330</v>
      </c>
      <c r="C1657" s="99" t="s">
        <v>330</v>
      </c>
      <c r="F1657" s="100" t="s">
        <v>330</v>
      </c>
      <c r="G1657" s="100" t="s">
        <v>330</v>
      </c>
    </row>
    <row r="1658" spans="1:7" ht="18.600000000000001" customHeight="1" x14ac:dyDescent="0.25">
      <c r="A1658" s="99" t="s">
        <v>330</v>
      </c>
      <c r="B1658" s="99" t="s">
        <v>330</v>
      </c>
      <c r="C1658" s="99" t="s">
        <v>330</v>
      </c>
      <c r="F1658" s="100" t="s">
        <v>330</v>
      </c>
      <c r="G1658" s="100" t="s">
        <v>330</v>
      </c>
    </row>
    <row r="1659" spans="1:7" ht="18.600000000000001" customHeight="1" x14ac:dyDescent="0.25">
      <c r="A1659" s="99" t="s">
        <v>330</v>
      </c>
      <c r="B1659" s="99" t="s">
        <v>330</v>
      </c>
      <c r="C1659" s="99" t="s">
        <v>330</v>
      </c>
      <c r="F1659" s="100" t="s">
        <v>330</v>
      </c>
      <c r="G1659" s="100" t="s">
        <v>330</v>
      </c>
    </row>
    <row r="1660" spans="1:7" ht="18.600000000000001" customHeight="1" x14ac:dyDescent="0.25">
      <c r="A1660" s="99" t="s">
        <v>330</v>
      </c>
      <c r="B1660" s="99" t="s">
        <v>330</v>
      </c>
      <c r="C1660" s="99" t="s">
        <v>330</v>
      </c>
      <c r="F1660" s="100" t="s">
        <v>330</v>
      </c>
      <c r="G1660" s="100" t="s">
        <v>330</v>
      </c>
    </row>
    <row r="1661" spans="1:7" ht="18.600000000000001" customHeight="1" x14ac:dyDescent="0.25">
      <c r="A1661" s="99" t="s">
        <v>330</v>
      </c>
      <c r="B1661" s="99" t="s">
        <v>330</v>
      </c>
      <c r="C1661" s="99" t="s">
        <v>330</v>
      </c>
      <c r="F1661" s="100" t="s">
        <v>330</v>
      </c>
      <c r="G1661" s="100" t="s">
        <v>330</v>
      </c>
    </row>
    <row r="1662" spans="1:7" ht="18.600000000000001" customHeight="1" x14ac:dyDescent="0.25">
      <c r="A1662" s="99" t="s">
        <v>330</v>
      </c>
      <c r="B1662" s="99" t="s">
        <v>330</v>
      </c>
      <c r="C1662" s="99" t="s">
        <v>330</v>
      </c>
      <c r="F1662" s="100" t="s">
        <v>330</v>
      </c>
      <c r="G1662" s="100" t="s">
        <v>330</v>
      </c>
    </row>
    <row r="1663" spans="1:7" ht="18.600000000000001" customHeight="1" x14ac:dyDescent="0.25">
      <c r="A1663" s="99" t="s">
        <v>330</v>
      </c>
      <c r="B1663" s="99" t="s">
        <v>330</v>
      </c>
      <c r="C1663" s="99" t="s">
        <v>330</v>
      </c>
      <c r="F1663" s="100" t="s">
        <v>330</v>
      </c>
      <c r="G1663" s="100" t="s">
        <v>330</v>
      </c>
    </row>
    <row r="1664" spans="1:7" ht="18.600000000000001" customHeight="1" x14ac:dyDescent="0.25">
      <c r="A1664" s="99" t="s">
        <v>330</v>
      </c>
      <c r="B1664" s="99" t="s">
        <v>330</v>
      </c>
      <c r="C1664" s="99" t="s">
        <v>330</v>
      </c>
      <c r="F1664" s="100" t="s">
        <v>330</v>
      </c>
      <c r="G1664" s="100" t="s">
        <v>330</v>
      </c>
    </row>
    <row r="1665" spans="1:7" ht="18.600000000000001" customHeight="1" x14ac:dyDescent="0.25">
      <c r="A1665" s="99" t="s">
        <v>330</v>
      </c>
      <c r="B1665" s="99" t="s">
        <v>330</v>
      </c>
      <c r="C1665" s="99" t="s">
        <v>330</v>
      </c>
      <c r="F1665" s="100" t="s">
        <v>330</v>
      </c>
      <c r="G1665" s="100" t="s">
        <v>330</v>
      </c>
    </row>
    <row r="1666" spans="1:7" ht="18.600000000000001" customHeight="1" x14ac:dyDescent="0.25">
      <c r="A1666" s="99" t="s">
        <v>330</v>
      </c>
      <c r="B1666" s="99" t="s">
        <v>330</v>
      </c>
      <c r="C1666" s="99" t="s">
        <v>330</v>
      </c>
      <c r="F1666" s="100" t="s">
        <v>330</v>
      </c>
      <c r="G1666" s="100" t="s">
        <v>330</v>
      </c>
    </row>
    <row r="1667" spans="1:7" ht="18.600000000000001" customHeight="1" x14ac:dyDescent="0.25">
      <c r="A1667" s="99" t="s">
        <v>330</v>
      </c>
      <c r="B1667" s="99" t="s">
        <v>330</v>
      </c>
      <c r="C1667" s="99" t="s">
        <v>330</v>
      </c>
      <c r="F1667" s="100" t="s">
        <v>330</v>
      </c>
      <c r="G1667" s="100" t="s">
        <v>330</v>
      </c>
    </row>
    <row r="1668" spans="1:7" ht="18.600000000000001" customHeight="1" x14ac:dyDescent="0.25">
      <c r="A1668" s="99" t="s">
        <v>330</v>
      </c>
      <c r="B1668" s="99" t="s">
        <v>330</v>
      </c>
      <c r="C1668" s="99" t="s">
        <v>330</v>
      </c>
      <c r="F1668" s="100" t="s">
        <v>330</v>
      </c>
      <c r="G1668" s="100" t="s">
        <v>330</v>
      </c>
    </row>
    <row r="1669" spans="1:7" ht="18.600000000000001" customHeight="1" x14ac:dyDescent="0.25">
      <c r="A1669" s="99" t="s">
        <v>330</v>
      </c>
      <c r="B1669" s="99" t="s">
        <v>330</v>
      </c>
      <c r="C1669" s="99" t="s">
        <v>330</v>
      </c>
      <c r="F1669" s="100" t="s">
        <v>330</v>
      </c>
      <c r="G1669" s="100" t="s">
        <v>330</v>
      </c>
    </row>
    <row r="1670" spans="1:7" ht="18.600000000000001" customHeight="1" x14ac:dyDescent="0.25">
      <c r="A1670" s="99" t="s">
        <v>330</v>
      </c>
      <c r="B1670" s="99" t="s">
        <v>330</v>
      </c>
      <c r="C1670" s="99" t="s">
        <v>330</v>
      </c>
      <c r="F1670" s="100" t="s">
        <v>330</v>
      </c>
      <c r="G1670" s="100" t="s">
        <v>330</v>
      </c>
    </row>
    <row r="1671" spans="1:7" ht="18.600000000000001" customHeight="1" x14ac:dyDescent="0.25">
      <c r="A1671" s="99" t="s">
        <v>330</v>
      </c>
      <c r="B1671" s="99" t="s">
        <v>330</v>
      </c>
      <c r="C1671" s="99" t="s">
        <v>330</v>
      </c>
      <c r="F1671" s="100" t="s">
        <v>330</v>
      </c>
      <c r="G1671" s="100" t="s">
        <v>330</v>
      </c>
    </row>
    <row r="1672" spans="1:7" ht="18.600000000000001" customHeight="1" x14ac:dyDescent="0.25">
      <c r="A1672" s="99" t="s">
        <v>330</v>
      </c>
      <c r="B1672" s="99" t="s">
        <v>330</v>
      </c>
      <c r="C1672" s="99" t="s">
        <v>330</v>
      </c>
      <c r="F1672" s="100" t="s">
        <v>330</v>
      </c>
      <c r="G1672" s="100" t="s">
        <v>330</v>
      </c>
    </row>
    <row r="1673" spans="1:7" ht="18.600000000000001" customHeight="1" x14ac:dyDescent="0.25">
      <c r="A1673" s="99" t="s">
        <v>330</v>
      </c>
      <c r="B1673" s="99" t="s">
        <v>330</v>
      </c>
      <c r="C1673" s="99" t="s">
        <v>330</v>
      </c>
      <c r="F1673" s="100" t="s">
        <v>330</v>
      </c>
      <c r="G1673" s="100" t="s">
        <v>330</v>
      </c>
    </row>
    <row r="1674" spans="1:7" ht="18.600000000000001" customHeight="1" x14ac:dyDescent="0.25">
      <c r="A1674" s="99" t="s">
        <v>330</v>
      </c>
      <c r="B1674" s="99" t="s">
        <v>330</v>
      </c>
      <c r="C1674" s="99" t="s">
        <v>330</v>
      </c>
      <c r="F1674" s="100" t="s">
        <v>330</v>
      </c>
      <c r="G1674" s="100" t="s">
        <v>330</v>
      </c>
    </row>
    <row r="1675" spans="1:7" ht="18.600000000000001" customHeight="1" x14ac:dyDescent="0.25">
      <c r="A1675" s="99" t="s">
        <v>330</v>
      </c>
      <c r="B1675" s="99" t="s">
        <v>330</v>
      </c>
      <c r="C1675" s="99" t="s">
        <v>330</v>
      </c>
      <c r="F1675" s="100" t="s">
        <v>330</v>
      </c>
      <c r="G1675" s="100" t="s">
        <v>330</v>
      </c>
    </row>
    <row r="1676" spans="1:7" ht="18.600000000000001" customHeight="1" x14ac:dyDescent="0.25">
      <c r="A1676" s="99" t="s">
        <v>330</v>
      </c>
      <c r="B1676" s="99" t="s">
        <v>330</v>
      </c>
      <c r="C1676" s="99" t="s">
        <v>330</v>
      </c>
      <c r="F1676" s="100" t="s">
        <v>330</v>
      </c>
      <c r="G1676" s="100" t="s">
        <v>330</v>
      </c>
    </row>
    <row r="1677" spans="1:7" ht="18.600000000000001" customHeight="1" x14ac:dyDescent="0.25">
      <c r="A1677" s="99" t="s">
        <v>330</v>
      </c>
      <c r="B1677" s="99" t="s">
        <v>330</v>
      </c>
      <c r="C1677" s="99" t="s">
        <v>330</v>
      </c>
      <c r="F1677" s="100" t="s">
        <v>330</v>
      </c>
      <c r="G1677" s="100" t="s">
        <v>330</v>
      </c>
    </row>
    <row r="1678" spans="1:7" ht="18.600000000000001" customHeight="1" x14ac:dyDescent="0.25">
      <c r="A1678" s="99" t="s">
        <v>330</v>
      </c>
      <c r="B1678" s="99" t="s">
        <v>330</v>
      </c>
      <c r="C1678" s="99" t="s">
        <v>330</v>
      </c>
      <c r="F1678" s="100" t="s">
        <v>330</v>
      </c>
      <c r="G1678" s="100" t="s">
        <v>330</v>
      </c>
    </row>
    <row r="1679" spans="1:7" ht="18.600000000000001" customHeight="1" x14ac:dyDescent="0.25">
      <c r="A1679" s="99" t="s">
        <v>330</v>
      </c>
      <c r="B1679" s="99" t="s">
        <v>330</v>
      </c>
      <c r="C1679" s="99" t="s">
        <v>330</v>
      </c>
      <c r="F1679" s="100" t="s">
        <v>330</v>
      </c>
      <c r="G1679" s="100" t="s">
        <v>330</v>
      </c>
    </row>
    <row r="1680" spans="1:7" ht="18.600000000000001" customHeight="1" x14ac:dyDescent="0.25">
      <c r="A1680" s="99" t="s">
        <v>330</v>
      </c>
      <c r="B1680" s="99" t="s">
        <v>330</v>
      </c>
      <c r="C1680" s="99" t="s">
        <v>330</v>
      </c>
      <c r="F1680" s="100" t="s">
        <v>330</v>
      </c>
      <c r="G1680" s="100" t="s">
        <v>330</v>
      </c>
    </row>
    <row r="1681" spans="1:7" ht="18.600000000000001" customHeight="1" x14ac:dyDescent="0.25">
      <c r="A1681" s="99" t="s">
        <v>330</v>
      </c>
      <c r="B1681" s="99" t="s">
        <v>330</v>
      </c>
      <c r="C1681" s="99" t="s">
        <v>330</v>
      </c>
      <c r="F1681" s="100" t="s">
        <v>330</v>
      </c>
      <c r="G1681" s="100" t="s">
        <v>330</v>
      </c>
    </row>
    <row r="1682" spans="1:7" ht="18.600000000000001" customHeight="1" x14ac:dyDescent="0.25">
      <c r="A1682" s="99" t="s">
        <v>330</v>
      </c>
      <c r="B1682" s="99" t="s">
        <v>330</v>
      </c>
      <c r="C1682" s="99" t="s">
        <v>330</v>
      </c>
      <c r="F1682" s="100" t="s">
        <v>330</v>
      </c>
      <c r="G1682" s="100" t="s">
        <v>330</v>
      </c>
    </row>
    <row r="1683" spans="1:7" ht="18.600000000000001" customHeight="1" x14ac:dyDescent="0.25">
      <c r="A1683" s="99" t="s">
        <v>330</v>
      </c>
      <c r="B1683" s="99" t="s">
        <v>330</v>
      </c>
      <c r="C1683" s="99" t="s">
        <v>330</v>
      </c>
      <c r="F1683" s="100" t="s">
        <v>330</v>
      </c>
      <c r="G1683" s="100" t="s">
        <v>330</v>
      </c>
    </row>
    <row r="1684" spans="1:7" ht="18.600000000000001" customHeight="1" x14ac:dyDescent="0.25">
      <c r="A1684" s="99" t="s">
        <v>330</v>
      </c>
      <c r="B1684" s="99" t="s">
        <v>330</v>
      </c>
      <c r="C1684" s="99" t="s">
        <v>330</v>
      </c>
      <c r="F1684" s="100" t="s">
        <v>330</v>
      </c>
      <c r="G1684" s="100" t="s">
        <v>330</v>
      </c>
    </row>
    <row r="1685" spans="1:7" ht="18.600000000000001" customHeight="1" x14ac:dyDescent="0.25">
      <c r="A1685" s="99" t="s">
        <v>330</v>
      </c>
      <c r="B1685" s="99" t="s">
        <v>330</v>
      </c>
      <c r="C1685" s="99" t="s">
        <v>330</v>
      </c>
      <c r="F1685" s="100" t="s">
        <v>330</v>
      </c>
      <c r="G1685" s="100" t="s">
        <v>330</v>
      </c>
    </row>
    <row r="1686" spans="1:7" ht="18.600000000000001" customHeight="1" x14ac:dyDescent="0.25">
      <c r="A1686" s="99" t="s">
        <v>330</v>
      </c>
      <c r="B1686" s="99" t="s">
        <v>330</v>
      </c>
      <c r="C1686" s="99" t="s">
        <v>330</v>
      </c>
      <c r="F1686" s="100" t="s">
        <v>330</v>
      </c>
      <c r="G1686" s="100" t="s">
        <v>330</v>
      </c>
    </row>
    <row r="1687" spans="1:7" ht="18.600000000000001" customHeight="1" x14ac:dyDescent="0.25">
      <c r="A1687" s="99" t="s">
        <v>330</v>
      </c>
      <c r="B1687" s="99" t="s">
        <v>330</v>
      </c>
      <c r="C1687" s="99" t="s">
        <v>330</v>
      </c>
      <c r="F1687" s="100" t="s">
        <v>330</v>
      </c>
      <c r="G1687" s="100" t="s">
        <v>330</v>
      </c>
    </row>
    <row r="1688" spans="1:7" ht="18.600000000000001" customHeight="1" x14ac:dyDescent="0.25">
      <c r="A1688" s="99" t="s">
        <v>330</v>
      </c>
      <c r="B1688" s="99" t="s">
        <v>330</v>
      </c>
      <c r="C1688" s="99" t="s">
        <v>330</v>
      </c>
      <c r="F1688" s="100" t="s">
        <v>330</v>
      </c>
      <c r="G1688" s="100" t="s">
        <v>330</v>
      </c>
    </row>
    <row r="1689" spans="1:7" ht="18.600000000000001" customHeight="1" x14ac:dyDescent="0.25">
      <c r="A1689" s="99" t="s">
        <v>330</v>
      </c>
      <c r="B1689" s="99" t="s">
        <v>330</v>
      </c>
      <c r="C1689" s="99" t="s">
        <v>330</v>
      </c>
      <c r="F1689" s="100" t="s">
        <v>330</v>
      </c>
      <c r="G1689" s="100" t="s">
        <v>330</v>
      </c>
    </row>
    <row r="1690" spans="1:7" ht="18.600000000000001" customHeight="1" x14ac:dyDescent="0.25">
      <c r="A1690" s="99" t="s">
        <v>330</v>
      </c>
      <c r="B1690" s="99" t="s">
        <v>330</v>
      </c>
      <c r="C1690" s="99" t="s">
        <v>330</v>
      </c>
      <c r="F1690" s="100" t="s">
        <v>330</v>
      </c>
      <c r="G1690" s="100" t="s">
        <v>330</v>
      </c>
    </row>
    <row r="1691" spans="1:7" ht="18.600000000000001" customHeight="1" x14ac:dyDescent="0.25">
      <c r="A1691" s="99" t="s">
        <v>330</v>
      </c>
      <c r="B1691" s="99" t="s">
        <v>330</v>
      </c>
      <c r="C1691" s="99" t="s">
        <v>330</v>
      </c>
      <c r="F1691" s="100" t="s">
        <v>330</v>
      </c>
      <c r="G1691" s="100" t="s">
        <v>330</v>
      </c>
    </row>
    <row r="1692" spans="1:7" ht="18.600000000000001" customHeight="1" x14ac:dyDescent="0.25">
      <c r="A1692" s="99" t="s">
        <v>330</v>
      </c>
      <c r="B1692" s="99" t="s">
        <v>330</v>
      </c>
      <c r="C1692" s="99" t="s">
        <v>330</v>
      </c>
      <c r="F1692" s="100" t="s">
        <v>330</v>
      </c>
      <c r="G1692" s="100" t="s">
        <v>330</v>
      </c>
    </row>
    <row r="1693" spans="1:7" ht="18.600000000000001" customHeight="1" x14ac:dyDescent="0.25">
      <c r="A1693" s="99" t="s">
        <v>330</v>
      </c>
      <c r="B1693" s="99" t="s">
        <v>330</v>
      </c>
      <c r="C1693" s="99" t="s">
        <v>330</v>
      </c>
      <c r="F1693" s="100" t="s">
        <v>330</v>
      </c>
      <c r="G1693" s="100" t="s">
        <v>330</v>
      </c>
    </row>
    <row r="1694" spans="1:7" ht="18.600000000000001" customHeight="1" x14ac:dyDescent="0.25">
      <c r="A1694" s="99" t="s">
        <v>330</v>
      </c>
      <c r="B1694" s="99" t="s">
        <v>330</v>
      </c>
      <c r="C1694" s="99" t="s">
        <v>330</v>
      </c>
      <c r="F1694" s="100" t="s">
        <v>330</v>
      </c>
      <c r="G1694" s="100" t="s">
        <v>330</v>
      </c>
    </row>
    <row r="1695" spans="1:7" ht="18.600000000000001" customHeight="1" x14ac:dyDescent="0.25">
      <c r="A1695" s="99" t="s">
        <v>330</v>
      </c>
      <c r="B1695" s="99" t="s">
        <v>330</v>
      </c>
      <c r="C1695" s="99" t="s">
        <v>330</v>
      </c>
      <c r="F1695" s="100" t="s">
        <v>330</v>
      </c>
      <c r="G1695" s="100" t="s">
        <v>330</v>
      </c>
    </row>
    <row r="1696" spans="1:7" ht="18.600000000000001" customHeight="1" x14ac:dyDescent="0.25">
      <c r="A1696" s="99" t="s">
        <v>330</v>
      </c>
      <c r="B1696" s="99" t="s">
        <v>330</v>
      </c>
      <c r="C1696" s="99" t="s">
        <v>330</v>
      </c>
      <c r="F1696" s="100" t="s">
        <v>330</v>
      </c>
      <c r="G1696" s="100" t="s">
        <v>330</v>
      </c>
    </row>
    <row r="1697" spans="1:7" ht="18.600000000000001" customHeight="1" x14ac:dyDescent="0.25">
      <c r="A1697" s="99" t="s">
        <v>330</v>
      </c>
      <c r="B1697" s="99" t="s">
        <v>330</v>
      </c>
      <c r="C1697" s="99" t="s">
        <v>330</v>
      </c>
      <c r="F1697" s="100" t="s">
        <v>330</v>
      </c>
      <c r="G1697" s="100" t="s">
        <v>330</v>
      </c>
    </row>
    <row r="1698" spans="1:7" ht="18.600000000000001" customHeight="1" x14ac:dyDescent="0.25">
      <c r="A1698" s="99" t="s">
        <v>330</v>
      </c>
      <c r="B1698" s="99" t="s">
        <v>330</v>
      </c>
      <c r="C1698" s="99" t="s">
        <v>330</v>
      </c>
      <c r="F1698" s="100" t="s">
        <v>330</v>
      </c>
      <c r="G1698" s="100" t="s">
        <v>330</v>
      </c>
    </row>
    <row r="1699" spans="1:7" ht="18.600000000000001" customHeight="1" x14ac:dyDescent="0.25">
      <c r="A1699" s="99" t="s">
        <v>330</v>
      </c>
      <c r="B1699" s="99" t="s">
        <v>330</v>
      </c>
      <c r="C1699" s="99" t="s">
        <v>330</v>
      </c>
      <c r="F1699" s="100" t="s">
        <v>330</v>
      </c>
      <c r="G1699" s="100" t="s">
        <v>330</v>
      </c>
    </row>
    <row r="1700" spans="1:7" ht="18.600000000000001" customHeight="1" x14ac:dyDescent="0.25">
      <c r="A1700" s="99" t="s">
        <v>330</v>
      </c>
      <c r="B1700" s="99" t="s">
        <v>330</v>
      </c>
      <c r="C1700" s="99" t="s">
        <v>330</v>
      </c>
      <c r="F1700" s="100" t="s">
        <v>330</v>
      </c>
      <c r="G1700" s="100" t="s">
        <v>330</v>
      </c>
    </row>
    <row r="1701" spans="1:7" ht="18.600000000000001" customHeight="1" x14ac:dyDescent="0.25">
      <c r="A1701" s="99" t="s">
        <v>330</v>
      </c>
      <c r="B1701" s="99" t="s">
        <v>330</v>
      </c>
      <c r="C1701" s="99" t="s">
        <v>330</v>
      </c>
      <c r="F1701" s="100" t="s">
        <v>330</v>
      </c>
      <c r="G1701" s="100" t="s">
        <v>330</v>
      </c>
    </row>
    <row r="1702" spans="1:7" ht="18.600000000000001" customHeight="1" x14ac:dyDescent="0.25">
      <c r="A1702" s="99" t="s">
        <v>330</v>
      </c>
      <c r="B1702" s="99" t="s">
        <v>330</v>
      </c>
      <c r="C1702" s="99" t="s">
        <v>330</v>
      </c>
      <c r="F1702" s="100" t="s">
        <v>330</v>
      </c>
      <c r="G1702" s="100" t="s">
        <v>330</v>
      </c>
    </row>
    <row r="1703" spans="1:7" ht="18.600000000000001" customHeight="1" x14ac:dyDescent="0.25">
      <c r="A1703" s="99" t="s">
        <v>330</v>
      </c>
      <c r="B1703" s="99" t="s">
        <v>330</v>
      </c>
      <c r="C1703" s="99" t="s">
        <v>330</v>
      </c>
      <c r="F1703" s="100" t="s">
        <v>330</v>
      </c>
      <c r="G1703" s="100" t="s">
        <v>330</v>
      </c>
    </row>
    <row r="1704" spans="1:7" ht="18.600000000000001" customHeight="1" x14ac:dyDescent="0.25">
      <c r="A1704" s="99" t="s">
        <v>330</v>
      </c>
      <c r="B1704" s="99" t="s">
        <v>330</v>
      </c>
      <c r="C1704" s="99" t="s">
        <v>330</v>
      </c>
      <c r="F1704" s="100" t="s">
        <v>330</v>
      </c>
      <c r="G1704" s="100" t="s">
        <v>330</v>
      </c>
    </row>
    <row r="1705" spans="1:7" ht="18.600000000000001" customHeight="1" x14ac:dyDescent="0.25">
      <c r="A1705" s="99" t="s">
        <v>330</v>
      </c>
      <c r="B1705" s="99" t="s">
        <v>330</v>
      </c>
      <c r="C1705" s="99" t="s">
        <v>330</v>
      </c>
      <c r="F1705" s="100" t="s">
        <v>330</v>
      </c>
      <c r="G1705" s="100" t="s">
        <v>330</v>
      </c>
    </row>
    <row r="1706" spans="1:7" ht="18.600000000000001" customHeight="1" x14ac:dyDescent="0.25">
      <c r="A1706" s="99" t="s">
        <v>330</v>
      </c>
      <c r="B1706" s="99" t="s">
        <v>330</v>
      </c>
      <c r="C1706" s="99" t="s">
        <v>330</v>
      </c>
      <c r="F1706" s="100" t="s">
        <v>330</v>
      </c>
      <c r="G1706" s="100" t="s">
        <v>330</v>
      </c>
    </row>
    <row r="1707" spans="1:7" ht="18.600000000000001" customHeight="1" x14ac:dyDescent="0.25">
      <c r="A1707" s="99" t="s">
        <v>330</v>
      </c>
      <c r="B1707" s="99" t="s">
        <v>330</v>
      </c>
      <c r="C1707" s="99" t="s">
        <v>330</v>
      </c>
      <c r="F1707" s="100" t="s">
        <v>330</v>
      </c>
      <c r="G1707" s="100" t="s">
        <v>330</v>
      </c>
    </row>
    <row r="1708" spans="1:7" ht="18.600000000000001" customHeight="1" x14ac:dyDescent="0.25">
      <c r="A1708" s="99" t="s">
        <v>330</v>
      </c>
      <c r="B1708" s="99" t="s">
        <v>330</v>
      </c>
      <c r="C1708" s="99" t="s">
        <v>330</v>
      </c>
      <c r="F1708" s="100" t="s">
        <v>330</v>
      </c>
      <c r="G1708" s="100" t="s">
        <v>330</v>
      </c>
    </row>
    <row r="1709" spans="1:7" ht="18.600000000000001" customHeight="1" x14ac:dyDescent="0.25">
      <c r="A1709" s="99" t="s">
        <v>330</v>
      </c>
      <c r="B1709" s="99" t="s">
        <v>330</v>
      </c>
      <c r="C1709" s="99" t="s">
        <v>330</v>
      </c>
      <c r="F1709" s="100" t="s">
        <v>330</v>
      </c>
      <c r="G1709" s="100" t="s">
        <v>330</v>
      </c>
    </row>
    <row r="1710" spans="1:7" ht="18.600000000000001" customHeight="1" x14ac:dyDescent="0.25">
      <c r="A1710" s="99" t="s">
        <v>330</v>
      </c>
      <c r="B1710" s="99" t="s">
        <v>330</v>
      </c>
      <c r="C1710" s="99" t="s">
        <v>330</v>
      </c>
      <c r="F1710" s="100" t="s">
        <v>330</v>
      </c>
      <c r="G1710" s="100" t="s">
        <v>330</v>
      </c>
    </row>
    <row r="1711" spans="1:7" ht="18.600000000000001" customHeight="1" x14ac:dyDescent="0.25">
      <c r="A1711" s="99" t="s">
        <v>330</v>
      </c>
      <c r="B1711" s="99" t="s">
        <v>330</v>
      </c>
      <c r="C1711" s="99" t="s">
        <v>330</v>
      </c>
      <c r="F1711" s="100" t="s">
        <v>330</v>
      </c>
      <c r="G1711" s="100" t="s">
        <v>330</v>
      </c>
    </row>
    <row r="1712" spans="1:7" ht="18.600000000000001" customHeight="1" x14ac:dyDescent="0.25">
      <c r="A1712" s="99" t="s">
        <v>330</v>
      </c>
      <c r="B1712" s="99" t="s">
        <v>330</v>
      </c>
      <c r="C1712" s="99" t="s">
        <v>330</v>
      </c>
      <c r="F1712" s="100" t="s">
        <v>330</v>
      </c>
      <c r="G1712" s="100" t="s">
        <v>330</v>
      </c>
    </row>
    <row r="1713" spans="1:7" ht="18.600000000000001" customHeight="1" x14ac:dyDescent="0.25">
      <c r="A1713" s="99" t="s">
        <v>330</v>
      </c>
      <c r="B1713" s="99" t="s">
        <v>330</v>
      </c>
      <c r="C1713" s="99" t="s">
        <v>330</v>
      </c>
      <c r="F1713" s="100" t="s">
        <v>330</v>
      </c>
      <c r="G1713" s="100" t="s">
        <v>330</v>
      </c>
    </row>
    <row r="1714" spans="1:7" ht="18.600000000000001" customHeight="1" x14ac:dyDescent="0.25">
      <c r="A1714" s="99" t="s">
        <v>330</v>
      </c>
      <c r="B1714" s="99" t="s">
        <v>330</v>
      </c>
      <c r="C1714" s="99" t="s">
        <v>330</v>
      </c>
      <c r="F1714" s="100" t="s">
        <v>330</v>
      </c>
      <c r="G1714" s="100" t="s">
        <v>330</v>
      </c>
    </row>
    <row r="1715" spans="1:7" ht="18.600000000000001" customHeight="1" x14ac:dyDescent="0.25">
      <c r="A1715" s="99" t="s">
        <v>330</v>
      </c>
      <c r="B1715" s="99" t="s">
        <v>330</v>
      </c>
      <c r="C1715" s="99" t="s">
        <v>330</v>
      </c>
      <c r="F1715" s="100" t="s">
        <v>330</v>
      </c>
      <c r="G1715" s="100" t="s">
        <v>330</v>
      </c>
    </row>
    <row r="1716" spans="1:7" ht="18.600000000000001" customHeight="1" x14ac:dyDescent="0.25">
      <c r="A1716" s="99" t="s">
        <v>330</v>
      </c>
      <c r="B1716" s="99" t="s">
        <v>330</v>
      </c>
      <c r="C1716" s="99" t="s">
        <v>330</v>
      </c>
      <c r="F1716" s="100" t="s">
        <v>330</v>
      </c>
      <c r="G1716" s="100" t="s">
        <v>330</v>
      </c>
    </row>
    <row r="1717" spans="1:7" ht="18.600000000000001" customHeight="1" x14ac:dyDescent="0.25">
      <c r="A1717" s="99" t="s">
        <v>330</v>
      </c>
      <c r="B1717" s="99" t="s">
        <v>330</v>
      </c>
      <c r="C1717" s="99" t="s">
        <v>330</v>
      </c>
      <c r="F1717" s="100" t="s">
        <v>330</v>
      </c>
      <c r="G1717" s="100" t="s">
        <v>330</v>
      </c>
    </row>
    <row r="1718" spans="1:7" ht="18.600000000000001" customHeight="1" x14ac:dyDescent="0.25">
      <c r="A1718" s="99" t="s">
        <v>330</v>
      </c>
      <c r="B1718" s="99" t="s">
        <v>330</v>
      </c>
      <c r="C1718" s="99" t="s">
        <v>330</v>
      </c>
      <c r="F1718" s="100" t="s">
        <v>330</v>
      </c>
      <c r="G1718" s="100" t="s">
        <v>330</v>
      </c>
    </row>
    <row r="1719" spans="1:7" ht="18.600000000000001" customHeight="1" x14ac:dyDescent="0.25">
      <c r="A1719" s="99" t="s">
        <v>330</v>
      </c>
      <c r="B1719" s="99" t="s">
        <v>330</v>
      </c>
      <c r="C1719" s="99" t="s">
        <v>330</v>
      </c>
      <c r="F1719" s="100" t="s">
        <v>330</v>
      </c>
      <c r="G1719" s="100" t="s">
        <v>330</v>
      </c>
    </row>
    <row r="1720" spans="1:7" ht="18.600000000000001" customHeight="1" x14ac:dyDescent="0.25">
      <c r="A1720" s="99" t="s">
        <v>330</v>
      </c>
      <c r="B1720" s="99" t="s">
        <v>330</v>
      </c>
      <c r="C1720" s="99" t="s">
        <v>330</v>
      </c>
      <c r="F1720" s="100" t="s">
        <v>330</v>
      </c>
      <c r="G1720" s="100" t="s">
        <v>330</v>
      </c>
    </row>
    <row r="1721" spans="1:7" ht="18.600000000000001" customHeight="1" x14ac:dyDescent="0.25">
      <c r="A1721" s="99" t="s">
        <v>330</v>
      </c>
      <c r="B1721" s="99" t="s">
        <v>330</v>
      </c>
      <c r="C1721" s="99" t="s">
        <v>330</v>
      </c>
      <c r="F1721" s="100" t="s">
        <v>330</v>
      </c>
      <c r="G1721" s="100" t="s">
        <v>330</v>
      </c>
    </row>
    <row r="1722" spans="1:7" ht="18.600000000000001" customHeight="1" x14ac:dyDescent="0.25">
      <c r="A1722" s="99" t="s">
        <v>330</v>
      </c>
      <c r="B1722" s="99" t="s">
        <v>330</v>
      </c>
      <c r="C1722" s="99" t="s">
        <v>330</v>
      </c>
      <c r="F1722" s="100" t="s">
        <v>330</v>
      </c>
      <c r="G1722" s="100" t="s">
        <v>330</v>
      </c>
    </row>
    <row r="1723" spans="1:7" ht="18.600000000000001" customHeight="1" x14ac:dyDescent="0.25">
      <c r="A1723" s="99" t="s">
        <v>330</v>
      </c>
      <c r="B1723" s="99" t="s">
        <v>330</v>
      </c>
      <c r="C1723" s="99" t="s">
        <v>330</v>
      </c>
      <c r="F1723" s="100" t="s">
        <v>330</v>
      </c>
      <c r="G1723" s="100" t="s">
        <v>330</v>
      </c>
    </row>
    <row r="1724" spans="1:7" ht="18.600000000000001" customHeight="1" x14ac:dyDescent="0.25">
      <c r="A1724" s="99" t="s">
        <v>330</v>
      </c>
      <c r="B1724" s="99" t="s">
        <v>330</v>
      </c>
      <c r="C1724" s="99" t="s">
        <v>330</v>
      </c>
      <c r="F1724" s="100" t="s">
        <v>330</v>
      </c>
      <c r="G1724" s="100" t="s">
        <v>330</v>
      </c>
    </row>
    <row r="1725" spans="1:7" ht="18.600000000000001" customHeight="1" x14ac:dyDescent="0.25">
      <c r="A1725" s="99" t="s">
        <v>330</v>
      </c>
      <c r="B1725" s="99" t="s">
        <v>330</v>
      </c>
      <c r="C1725" s="99" t="s">
        <v>330</v>
      </c>
      <c r="F1725" s="100" t="s">
        <v>330</v>
      </c>
      <c r="G1725" s="100" t="s">
        <v>330</v>
      </c>
    </row>
    <row r="1726" spans="1:7" ht="18.600000000000001" customHeight="1" x14ac:dyDescent="0.25">
      <c r="A1726" s="99" t="s">
        <v>330</v>
      </c>
      <c r="B1726" s="99" t="s">
        <v>330</v>
      </c>
      <c r="C1726" s="99" t="s">
        <v>330</v>
      </c>
      <c r="F1726" s="100" t="s">
        <v>330</v>
      </c>
      <c r="G1726" s="100" t="s">
        <v>330</v>
      </c>
    </row>
    <row r="1727" spans="1:7" ht="18.600000000000001" customHeight="1" x14ac:dyDescent="0.25">
      <c r="A1727" s="99" t="s">
        <v>330</v>
      </c>
      <c r="B1727" s="99" t="s">
        <v>330</v>
      </c>
      <c r="C1727" s="99" t="s">
        <v>330</v>
      </c>
      <c r="F1727" s="100" t="s">
        <v>330</v>
      </c>
      <c r="G1727" s="100" t="s">
        <v>330</v>
      </c>
    </row>
    <row r="1728" spans="1:7" ht="18.600000000000001" customHeight="1" x14ac:dyDescent="0.25">
      <c r="A1728" s="99" t="s">
        <v>330</v>
      </c>
      <c r="B1728" s="99" t="s">
        <v>330</v>
      </c>
      <c r="C1728" s="99" t="s">
        <v>330</v>
      </c>
      <c r="F1728" s="100" t="s">
        <v>330</v>
      </c>
      <c r="G1728" s="100" t="s">
        <v>330</v>
      </c>
    </row>
    <row r="1729" spans="1:7" ht="18.600000000000001" customHeight="1" x14ac:dyDescent="0.25">
      <c r="A1729" s="99" t="s">
        <v>330</v>
      </c>
      <c r="B1729" s="99" t="s">
        <v>330</v>
      </c>
      <c r="C1729" s="99" t="s">
        <v>330</v>
      </c>
      <c r="F1729" s="100" t="s">
        <v>330</v>
      </c>
      <c r="G1729" s="100" t="s">
        <v>330</v>
      </c>
    </row>
    <row r="1730" spans="1:7" ht="18.600000000000001" customHeight="1" x14ac:dyDescent="0.25">
      <c r="A1730" s="99" t="s">
        <v>330</v>
      </c>
      <c r="B1730" s="99" t="s">
        <v>330</v>
      </c>
      <c r="C1730" s="99" t="s">
        <v>330</v>
      </c>
      <c r="F1730" s="100" t="s">
        <v>330</v>
      </c>
      <c r="G1730" s="100" t="s">
        <v>330</v>
      </c>
    </row>
    <row r="1731" spans="1:7" ht="18.600000000000001" customHeight="1" x14ac:dyDescent="0.25">
      <c r="A1731" s="99" t="s">
        <v>330</v>
      </c>
      <c r="B1731" s="99" t="s">
        <v>330</v>
      </c>
      <c r="C1731" s="99" t="s">
        <v>330</v>
      </c>
      <c r="F1731" s="100" t="s">
        <v>330</v>
      </c>
      <c r="G1731" s="100" t="s">
        <v>330</v>
      </c>
    </row>
    <row r="1732" spans="1:7" ht="18.600000000000001" customHeight="1" x14ac:dyDescent="0.25">
      <c r="A1732" s="99" t="s">
        <v>330</v>
      </c>
      <c r="B1732" s="99" t="s">
        <v>330</v>
      </c>
      <c r="C1732" s="99" t="s">
        <v>330</v>
      </c>
      <c r="F1732" s="100" t="s">
        <v>330</v>
      </c>
      <c r="G1732" s="100" t="s">
        <v>330</v>
      </c>
    </row>
    <row r="1733" spans="1:7" ht="18.600000000000001" customHeight="1" x14ac:dyDescent="0.25">
      <c r="A1733" s="99" t="s">
        <v>330</v>
      </c>
      <c r="B1733" s="99" t="s">
        <v>330</v>
      </c>
      <c r="C1733" s="99" t="s">
        <v>330</v>
      </c>
      <c r="F1733" s="100" t="s">
        <v>330</v>
      </c>
      <c r="G1733" s="100" t="s">
        <v>330</v>
      </c>
    </row>
    <row r="1734" spans="1:7" ht="18.600000000000001" customHeight="1" x14ac:dyDescent="0.25">
      <c r="A1734" s="99" t="s">
        <v>330</v>
      </c>
      <c r="B1734" s="99" t="s">
        <v>330</v>
      </c>
      <c r="C1734" s="99" t="s">
        <v>330</v>
      </c>
      <c r="F1734" s="100" t="s">
        <v>330</v>
      </c>
      <c r="G1734" s="100" t="s">
        <v>330</v>
      </c>
    </row>
    <row r="1735" spans="1:7" ht="18.600000000000001" customHeight="1" x14ac:dyDescent="0.25">
      <c r="A1735" s="99" t="s">
        <v>330</v>
      </c>
      <c r="B1735" s="99" t="s">
        <v>330</v>
      </c>
      <c r="C1735" s="99" t="s">
        <v>330</v>
      </c>
      <c r="F1735" s="100" t="s">
        <v>330</v>
      </c>
      <c r="G1735" s="100" t="s">
        <v>330</v>
      </c>
    </row>
    <row r="1736" spans="1:7" ht="18.600000000000001" customHeight="1" x14ac:dyDescent="0.25">
      <c r="A1736" s="99" t="s">
        <v>330</v>
      </c>
      <c r="B1736" s="99" t="s">
        <v>330</v>
      </c>
      <c r="C1736" s="99" t="s">
        <v>330</v>
      </c>
      <c r="F1736" s="100" t="s">
        <v>330</v>
      </c>
      <c r="G1736" s="100" t="s">
        <v>330</v>
      </c>
    </row>
    <row r="1737" spans="1:7" ht="18.600000000000001" customHeight="1" x14ac:dyDescent="0.25">
      <c r="A1737" s="99" t="s">
        <v>330</v>
      </c>
      <c r="B1737" s="99" t="s">
        <v>330</v>
      </c>
      <c r="C1737" s="99" t="s">
        <v>330</v>
      </c>
      <c r="F1737" s="100" t="s">
        <v>330</v>
      </c>
      <c r="G1737" s="100" t="s">
        <v>330</v>
      </c>
    </row>
    <row r="1738" spans="1:7" ht="18.600000000000001" customHeight="1" x14ac:dyDescent="0.25">
      <c r="A1738" s="99" t="s">
        <v>330</v>
      </c>
      <c r="B1738" s="99" t="s">
        <v>330</v>
      </c>
      <c r="C1738" s="99" t="s">
        <v>330</v>
      </c>
      <c r="F1738" s="100" t="s">
        <v>330</v>
      </c>
      <c r="G1738" s="100" t="s">
        <v>330</v>
      </c>
    </row>
    <row r="1739" spans="1:7" ht="18.600000000000001" customHeight="1" x14ac:dyDescent="0.25">
      <c r="A1739" s="99" t="s">
        <v>330</v>
      </c>
      <c r="B1739" s="99" t="s">
        <v>330</v>
      </c>
      <c r="C1739" s="99" t="s">
        <v>330</v>
      </c>
      <c r="F1739" s="100" t="s">
        <v>330</v>
      </c>
      <c r="G1739" s="100" t="s">
        <v>330</v>
      </c>
    </row>
    <row r="1740" spans="1:7" ht="18.600000000000001" customHeight="1" x14ac:dyDescent="0.25">
      <c r="A1740" s="99" t="s">
        <v>330</v>
      </c>
      <c r="B1740" s="99" t="s">
        <v>330</v>
      </c>
      <c r="C1740" s="99" t="s">
        <v>330</v>
      </c>
      <c r="F1740" s="100" t="s">
        <v>330</v>
      </c>
      <c r="G1740" s="100" t="s">
        <v>330</v>
      </c>
    </row>
    <row r="1741" spans="1:7" ht="18.600000000000001" customHeight="1" x14ac:dyDescent="0.25">
      <c r="A1741" s="99" t="s">
        <v>330</v>
      </c>
      <c r="B1741" s="99" t="s">
        <v>330</v>
      </c>
      <c r="C1741" s="99" t="s">
        <v>330</v>
      </c>
      <c r="F1741" s="100" t="s">
        <v>330</v>
      </c>
      <c r="G1741" s="100" t="s">
        <v>330</v>
      </c>
    </row>
    <row r="1742" spans="1:7" ht="18.600000000000001" customHeight="1" x14ac:dyDescent="0.25">
      <c r="A1742" s="99" t="s">
        <v>330</v>
      </c>
      <c r="B1742" s="99" t="s">
        <v>330</v>
      </c>
      <c r="C1742" s="99" t="s">
        <v>330</v>
      </c>
      <c r="F1742" s="100" t="s">
        <v>330</v>
      </c>
      <c r="G1742" s="100" t="s">
        <v>330</v>
      </c>
    </row>
    <row r="1743" spans="1:7" ht="18.600000000000001" customHeight="1" x14ac:dyDescent="0.25">
      <c r="A1743" s="99" t="s">
        <v>330</v>
      </c>
      <c r="B1743" s="99" t="s">
        <v>330</v>
      </c>
      <c r="C1743" s="99" t="s">
        <v>330</v>
      </c>
      <c r="F1743" s="100" t="s">
        <v>330</v>
      </c>
      <c r="G1743" s="100" t="s">
        <v>330</v>
      </c>
    </row>
    <row r="1744" spans="1:7" ht="18.600000000000001" customHeight="1" x14ac:dyDescent="0.25">
      <c r="A1744" s="99" t="s">
        <v>330</v>
      </c>
      <c r="B1744" s="99" t="s">
        <v>330</v>
      </c>
      <c r="C1744" s="99" t="s">
        <v>330</v>
      </c>
      <c r="F1744" s="100" t="s">
        <v>330</v>
      </c>
      <c r="G1744" s="100" t="s">
        <v>330</v>
      </c>
    </row>
    <row r="1745" spans="1:7" ht="18.600000000000001" customHeight="1" x14ac:dyDescent="0.25">
      <c r="A1745" s="99" t="s">
        <v>330</v>
      </c>
      <c r="B1745" s="99" t="s">
        <v>330</v>
      </c>
      <c r="C1745" s="99" t="s">
        <v>330</v>
      </c>
      <c r="F1745" s="100" t="s">
        <v>330</v>
      </c>
      <c r="G1745" s="100" t="s">
        <v>330</v>
      </c>
    </row>
    <row r="1746" spans="1:7" ht="18.600000000000001" customHeight="1" x14ac:dyDescent="0.25">
      <c r="A1746" s="99" t="s">
        <v>330</v>
      </c>
      <c r="B1746" s="99" t="s">
        <v>330</v>
      </c>
      <c r="C1746" s="99" t="s">
        <v>330</v>
      </c>
      <c r="F1746" s="100" t="s">
        <v>330</v>
      </c>
      <c r="G1746" s="100" t="s">
        <v>330</v>
      </c>
    </row>
    <row r="1747" spans="1:7" ht="18.600000000000001" customHeight="1" x14ac:dyDescent="0.25">
      <c r="A1747" s="99" t="s">
        <v>330</v>
      </c>
      <c r="B1747" s="99" t="s">
        <v>330</v>
      </c>
      <c r="C1747" s="99" t="s">
        <v>330</v>
      </c>
      <c r="F1747" s="100" t="s">
        <v>330</v>
      </c>
      <c r="G1747" s="100" t="s">
        <v>330</v>
      </c>
    </row>
    <row r="1748" spans="1:7" ht="18.600000000000001" customHeight="1" x14ac:dyDescent="0.25">
      <c r="A1748" s="99" t="s">
        <v>330</v>
      </c>
      <c r="B1748" s="99" t="s">
        <v>330</v>
      </c>
      <c r="C1748" s="99" t="s">
        <v>330</v>
      </c>
      <c r="F1748" s="100" t="s">
        <v>330</v>
      </c>
      <c r="G1748" s="100" t="s">
        <v>330</v>
      </c>
    </row>
    <row r="1749" spans="1:7" ht="18.600000000000001" customHeight="1" x14ac:dyDescent="0.25">
      <c r="A1749" s="99" t="s">
        <v>330</v>
      </c>
      <c r="B1749" s="99" t="s">
        <v>330</v>
      </c>
      <c r="C1749" s="99" t="s">
        <v>330</v>
      </c>
      <c r="F1749" s="100" t="s">
        <v>330</v>
      </c>
      <c r="G1749" s="100" t="s">
        <v>330</v>
      </c>
    </row>
    <row r="1750" spans="1:7" ht="18.600000000000001" customHeight="1" x14ac:dyDescent="0.25">
      <c r="A1750" s="99" t="s">
        <v>330</v>
      </c>
      <c r="B1750" s="99" t="s">
        <v>330</v>
      </c>
      <c r="C1750" s="99" t="s">
        <v>330</v>
      </c>
      <c r="F1750" s="100" t="s">
        <v>330</v>
      </c>
      <c r="G1750" s="100" t="s">
        <v>330</v>
      </c>
    </row>
    <row r="1751" spans="1:7" ht="18.600000000000001" customHeight="1" x14ac:dyDescent="0.25">
      <c r="A1751" s="99" t="s">
        <v>330</v>
      </c>
      <c r="B1751" s="99" t="s">
        <v>330</v>
      </c>
      <c r="C1751" s="99" t="s">
        <v>330</v>
      </c>
      <c r="F1751" s="100" t="s">
        <v>330</v>
      </c>
      <c r="G1751" s="100" t="s">
        <v>330</v>
      </c>
    </row>
    <row r="1752" spans="1:7" ht="18.600000000000001" customHeight="1" x14ac:dyDescent="0.25">
      <c r="A1752" s="99" t="s">
        <v>330</v>
      </c>
      <c r="B1752" s="99" t="s">
        <v>330</v>
      </c>
      <c r="C1752" s="99" t="s">
        <v>330</v>
      </c>
      <c r="F1752" s="100" t="s">
        <v>330</v>
      </c>
      <c r="G1752" s="100" t="s">
        <v>330</v>
      </c>
    </row>
    <row r="1753" spans="1:7" ht="18.600000000000001" customHeight="1" x14ac:dyDescent="0.25">
      <c r="A1753" s="99" t="s">
        <v>330</v>
      </c>
      <c r="B1753" s="99" t="s">
        <v>330</v>
      </c>
      <c r="C1753" s="99" t="s">
        <v>330</v>
      </c>
      <c r="F1753" s="100" t="s">
        <v>330</v>
      </c>
      <c r="G1753" s="100" t="s">
        <v>330</v>
      </c>
    </row>
    <row r="1754" spans="1:7" ht="18.600000000000001" customHeight="1" x14ac:dyDescent="0.25">
      <c r="A1754" s="99" t="s">
        <v>330</v>
      </c>
      <c r="B1754" s="99" t="s">
        <v>330</v>
      </c>
      <c r="C1754" s="99" t="s">
        <v>330</v>
      </c>
      <c r="F1754" s="100" t="s">
        <v>330</v>
      </c>
      <c r="G1754" s="100" t="s">
        <v>330</v>
      </c>
    </row>
    <row r="1755" spans="1:7" ht="18.600000000000001" customHeight="1" x14ac:dyDescent="0.25">
      <c r="A1755" s="99" t="s">
        <v>330</v>
      </c>
      <c r="B1755" s="99" t="s">
        <v>330</v>
      </c>
      <c r="C1755" s="99" t="s">
        <v>330</v>
      </c>
      <c r="F1755" s="100" t="s">
        <v>330</v>
      </c>
      <c r="G1755" s="100" t="s">
        <v>330</v>
      </c>
    </row>
    <row r="1756" spans="1:7" ht="18.600000000000001" customHeight="1" x14ac:dyDescent="0.25">
      <c r="A1756" s="99" t="s">
        <v>330</v>
      </c>
      <c r="B1756" s="99" t="s">
        <v>330</v>
      </c>
      <c r="C1756" s="99" t="s">
        <v>330</v>
      </c>
      <c r="F1756" s="100" t="s">
        <v>330</v>
      </c>
      <c r="G1756" s="100" t="s">
        <v>330</v>
      </c>
    </row>
    <row r="1757" spans="1:7" ht="18.600000000000001" customHeight="1" x14ac:dyDescent="0.25">
      <c r="A1757" s="99" t="s">
        <v>330</v>
      </c>
      <c r="B1757" s="99" t="s">
        <v>330</v>
      </c>
      <c r="C1757" s="99" t="s">
        <v>330</v>
      </c>
      <c r="F1757" s="100" t="s">
        <v>330</v>
      </c>
      <c r="G1757" s="100" t="s">
        <v>330</v>
      </c>
    </row>
    <row r="1758" spans="1:7" ht="18.600000000000001" customHeight="1" x14ac:dyDescent="0.25">
      <c r="A1758" s="99" t="s">
        <v>330</v>
      </c>
      <c r="B1758" s="99" t="s">
        <v>330</v>
      </c>
      <c r="C1758" s="99" t="s">
        <v>330</v>
      </c>
      <c r="F1758" s="100" t="s">
        <v>330</v>
      </c>
      <c r="G1758" s="100" t="s">
        <v>330</v>
      </c>
    </row>
    <row r="1759" spans="1:7" ht="18.600000000000001" customHeight="1" x14ac:dyDescent="0.25">
      <c r="A1759" s="99" t="s">
        <v>330</v>
      </c>
      <c r="B1759" s="99" t="s">
        <v>330</v>
      </c>
      <c r="C1759" s="99" t="s">
        <v>330</v>
      </c>
      <c r="F1759" s="100" t="s">
        <v>330</v>
      </c>
      <c r="G1759" s="100" t="s">
        <v>330</v>
      </c>
    </row>
    <row r="1760" spans="1:7" ht="18.600000000000001" customHeight="1" x14ac:dyDescent="0.25">
      <c r="A1760" s="99" t="s">
        <v>330</v>
      </c>
      <c r="B1760" s="99" t="s">
        <v>330</v>
      </c>
      <c r="C1760" s="99" t="s">
        <v>330</v>
      </c>
      <c r="F1760" s="100" t="s">
        <v>330</v>
      </c>
      <c r="G1760" s="100" t="s">
        <v>330</v>
      </c>
    </row>
    <row r="1761" spans="1:7" ht="18.600000000000001" customHeight="1" x14ac:dyDescent="0.25">
      <c r="A1761" s="99" t="s">
        <v>330</v>
      </c>
      <c r="B1761" s="99" t="s">
        <v>330</v>
      </c>
      <c r="C1761" s="99" t="s">
        <v>330</v>
      </c>
      <c r="F1761" s="100" t="s">
        <v>330</v>
      </c>
      <c r="G1761" s="100" t="s">
        <v>330</v>
      </c>
    </row>
    <row r="1762" spans="1:7" ht="18.600000000000001" customHeight="1" x14ac:dyDescent="0.25">
      <c r="A1762" s="99" t="s">
        <v>330</v>
      </c>
      <c r="B1762" s="99" t="s">
        <v>330</v>
      </c>
      <c r="C1762" s="99" t="s">
        <v>330</v>
      </c>
      <c r="F1762" s="100" t="s">
        <v>330</v>
      </c>
      <c r="G1762" s="100" t="s">
        <v>330</v>
      </c>
    </row>
    <row r="1763" spans="1:7" ht="18.600000000000001" customHeight="1" x14ac:dyDescent="0.25">
      <c r="A1763" s="99" t="s">
        <v>330</v>
      </c>
      <c r="B1763" s="99" t="s">
        <v>330</v>
      </c>
      <c r="C1763" s="99" t="s">
        <v>330</v>
      </c>
      <c r="F1763" s="100" t="s">
        <v>330</v>
      </c>
      <c r="G1763" s="100" t="s">
        <v>330</v>
      </c>
    </row>
    <row r="1764" spans="1:7" ht="18.600000000000001" customHeight="1" x14ac:dyDescent="0.25">
      <c r="A1764" s="99" t="s">
        <v>330</v>
      </c>
      <c r="B1764" s="99" t="s">
        <v>330</v>
      </c>
      <c r="C1764" s="99" t="s">
        <v>330</v>
      </c>
      <c r="F1764" s="100" t="s">
        <v>330</v>
      </c>
      <c r="G1764" s="100" t="s">
        <v>330</v>
      </c>
    </row>
    <row r="1765" spans="1:7" ht="18.600000000000001" customHeight="1" x14ac:dyDescent="0.25">
      <c r="A1765" s="99" t="s">
        <v>330</v>
      </c>
      <c r="B1765" s="99" t="s">
        <v>330</v>
      </c>
      <c r="C1765" s="99" t="s">
        <v>330</v>
      </c>
      <c r="F1765" s="100" t="s">
        <v>330</v>
      </c>
      <c r="G1765" s="100" t="s">
        <v>330</v>
      </c>
    </row>
    <row r="1766" spans="1:7" ht="18.600000000000001" customHeight="1" x14ac:dyDescent="0.25">
      <c r="A1766" s="99" t="s">
        <v>330</v>
      </c>
      <c r="B1766" s="99" t="s">
        <v>330</v>
      </c>
      <c r="C1766" s="99" t="s">
        <v>330</v>
      </c>
      <c r="F1766" s="100" t="s">
        <v>330</v>
      </c>
      <c r="G1766" s="100" t="s">
        <v>330</v>
      </c>
    </row>
    <row r="1767" spans="1:7" ht="18.600000000000001" customHeight="1" x14ac:dyDescent="0.25">
      <c r="A1767" s="99" t="s">
        <v>330</v>
      </c>
      <c r="B1767" s="99" t="s">
        <v>330</v>
      </c>
      <c r="C1767" s="99" t="s">
        <v>330</v>
      </c>
      <c r="F1767" s="100" t="s">
        <v>330</v>
      </c>
      <c r="G1767" s="100" t="s">
        <v>330</v>
      </c>
    </row>
    <row r="1768" spans="1:7" ht="18.600000000000001" customHeight="1" x14ac:dyDescent="0.25">
      <c r="A1768" s="99" t="s">
        <v>330</v>
      </c>
      <c r="B1768" s="99" t="s">
        <v>330</v>
      </c>
      <c r="C1768" s="99" t="s">
        <v>330</v>
      </c>
      <c r="F1768" s="100" t="s">
        <v>330</v>
      </c>
      <c r="G1768" s="100" t="s">
        <v>330</v>
      </c>
    </row>
    <row r="1769" spans="1:7" ht="18.600000000000001" customHeight="1" x14ac:dyDescent="0.25">
      <c r="A1769" s="99" t="s">
        <v>330</v>
      </c>
      <c r="B1769" s="99" t="s">
        <v>330</v>
      </c>
      <c r="C1769" s="99" t="s">
        <v>330</v>
      </c>
      <c r="F1769" s="100" t="s">
        <v>330</v>
      </c>
      <c r="G1769" s="100" t="s">
        <v>330</v>
      </c>
    </row>
    <row r="1770" spans="1:7" ht="18.600000000000001" customHeight="1" x14ac:dyDescent="0.25">
      <c r="A1770" s="99" t="s">
        <v>330</v>
      </c>
      <c r="B1770" s="99" t="s">
        <v>330</v>
      </c>
      <c r="C1770" s="99" t="s">
        <v>330</v>
      </c>
      <c r="F1770" s="100" t="s">
        <v>330</v>
      </c>
      <c r="G1770" s="100" t="s">
        <v>330</v>
      </c>
    </row>
    <row r="1771" spans="1:7" ht="18.600000000000001" customHeight="1" x14ac:dyDescent="0.25">
      <c r="A1771" s="99" t="s">
        <v>330</v>
      </c>
      <c r="B1771" s="99" t="s">
        <v>330</v>
      </c>
      <c r="C1771" s="99" t="s">
        <v>330</v>
      </c>
      <c r="F1771" s="100" t="s">
        <v>330</v>
      </c>
      <c r="G1771" s="100" t="s">
        <v>330</v>
      </c>
    </row>
    <row r="1772" spans="1:7" ht="18.600000000000001" customHeight="1" x14ac:dyDescent="0.25">
      <c r="A1772" s="99" t="s">
        <v>330</v>
      </c>
      <c r="B1772" s="99" t="s">
        <v>330</v>
      </c>
      <c r="C1772" s="99" t="s">
        <v>330</v>
      </c>
      <c r="F1772" s="100" t="s">
        <v>330</v>
      </c>
      <c r="G1772" s="100" t="s">
        <v>330</v>
      </c>
    </row>
    <row r="1773" spans="1:7" ht="18.600000000000001" customHeight="1" x14ac:dyDescent="0.25">
      <c r="A1773" s="99" t="s">
        <v>330</v>
      </c>
      <c r="B1773" s="99" t="s">
        <v>330</v>
      </c>
      <c r="C1773" s="99" t="s">
        <v>330</v>
      </c>
      <c r="F1773" s="100" t="s">
        <v>330</v>
      </c>
      <c r="G1773" s="100" t="s">
        <v>330</v>
      </c>
    </row>
    <row r="1774" spans="1:7" ht="18.600000000000001" customHeight="1" x14ac:dyDescent="0.25">
      <c r="A1774" s="99" t="s">
        <v>330</v>
      </c>
      <c r="B1774" s="99" t="s">
        <v>330</v>
      </c>
      <c r="C1774" s="99" t="s">
        <v>330</v>
      </c>
      <c r="F1774" s="100" t="s">
        <v>330</v>
      </c>
      <c r="G1774" s="100" t="s">
        <v>330</v>
      </c>
    </row>
    <row r="1775" spans="1:7" ht="18.600000000000001" customHeight="1" x14ac:dyDescent="0.25">
      <c r="A1775" s="99" t="s">
        <v>330</v>
      </c>
      <c r="B1775" s="99" t="s">
        <v>330</v>
      </c>
      <c r="C1775" s="99" t="s">
        <v>330</v>
      </c>
      <c r="F1775" s="100" t="s">
        <v>330</v>
      </c>
      <c r="G1775" s="100" t="s">
        <v>330</v>
      </c>
    </row>
    <row r="1776" spans="1:7" ht="18.600000000000001" customHeight="1" x14ac:dyDescent="0.25">
      <c r="A1776" s="99" t="s">
        <v>330</v>
      </c>
      <c r="B1776" s="99" t="s">
        <v>330</v>
      </c>
      <c r="C1776" s="99" t="s">
        <v>330</v>
      </c>
      <c r="F1776" s="100" t="s">
        <v>330</v>
      </c>
      <c r="G1776" s="100" t="s">
        <v>330</v>
      </c>
    </row>
    <row r="1777" spans="1:7" ht="18.600000000000001" customHeight="1" x14ac:dyDescent="0.25">
      <c r="A1777" s="99" t="s">
        <v>330</v>
      </c>
      <c r="B1777" s="99" t="s">
        <v>330</v>
      </c>
      <c r="C1777" s="99" t="s">
        <v>330</v>
      </c>
      <c r="F1777" s="100" t="s">
        <v>330</v>
      </c>
      <c r="G1777" s="100" t="s">
        <v>330</v>
      </c>
    </row>
    <row r="1778" spans="1:7" ht="18.600000000000001" customHeight="1" x14ac:dyDescent="0.25">
      <c r="A1778" s="99" t="s">
        <v>330</v>
      </c>
      <c r="B1778" s="99" t="s">
        <v>330</v>
      </c>
      <c r="C1778" s="99" t="s">
        <v>330</v>
      </c>
      <c r="F1778" s="100" t="s">
        <v>330</v>
      </c>
      <c r="G1778" s="100" t="s">
        <v>330</v>
      </c>
    </row>
    <row r="1779" spans="1:7" ht="18.600000000000001" customHeight="1" x14ac:dyDescent="0.25">
      <c r="A1779" s="99" t="s">
        <v>330</v>
      </c>
      <c r="B1779" s="99" t="s">
        <v>330</v>
      </c>
      <c r="C1779" s="99" t="s">
        <v>330</v>
      </c>
      <c r="F1779" s="100" t="s">
        <v>330</v>
      </c>
      <c r="G1779" s="100" t="s">
        <v>330</v>
      </c>
    </row>
    <row r="1780" spans="1:7" ht="18.600000000000001" customHeight="1" x14ac:dyDescent="0.25">
      <c r="A1780" s="99" t="s">
        <v>330</v>
      </c>
      <c r="B1780" s="99" t="s">
        <v>330</v>
      </c>
      <c r="C1780" s="99" t="s">
        <v>330</v>
      </c>
      <c r="F1780" s="100" t="s">
        <v>330</v>
      </c>
      <c r="G1780" s="100" t="s">
        <v>330</v>
      </c>
    </row>
    <row r="1781" spans="1:7" ht="18.600000000000001" customHeight="1" x14ac:dyDescent="0.25">
      <c r="A1781" s="99" t="s">
        <v>330</v>
      </c>
      <c r="B1781" s="99" t="s">
        <v>330</v>
      </c>
      <c r="C1781" s="99" t="s">
        <v>330</v>
      </c>
      <c r="F1781" s="100" t="s">
        <v>330</v>
      </c>
      <c r="G1781" s="100" t="s">
        <v>330</v>
      </c>
    </row>
    <row r="1782" spans="1:7" ht="18.600000000000001" customHeight="1" x14ac:dyDescent="0.25">
      <c r="A1782" s="99" t="s">
        <v>330</v>
      </c>
      <c r="B1782" s="99" t="s">
        <v>330</v>
      </c>
      <c r="C1782" s="99" t="s">
        <v>330</v>
      </c>
      <c r="F1782" s="100" t="s">
        <v>330</v>
      </c>
      <c r="G1782" s="100" t="s">
        <v>330</v>
      </c>
    </row>
    <row r="1783" spans="1:7" ht="18.600000000000001" customHeight="1" x14ac:dyDescent="0.25">
      <c r="A1783" s="99" t="s">
        <v>330</v>
      </c>
      <c r="B1783" s="99" t="s">
        <v>330</v>
      </c>
      <c r="C1783" s="99" t="s">
        <v>330</v>
      </c>
      <c r="F1783" s="100" t="s">
        <v>330</v>
      </c>
      <c r="G1783" s="100" t="s">
        <v>330</v>
      </c>
    </row>
    <row r="1784" spans="1:7" ht="18.600000000000001" customHeight="1" x14ac:dyDescent="0.25">
      <c r="A1784" s="99" t="s">
        <v>330</v>
      </c>
      <c r="B1784" s="99" t="s">
        <v>330</v>
      </c>
      <c r="C1784" s="99" t="s">
        <v>330</v>
      </c>
      <c r="F1784" s="100" t="s">
        <v>330</v>
      </c>
      <c r="G1784" s="100" t="s">
        <v>330</v>
      </c>
    </row>
    <row r="1785" spans="1:7" ht="18.600000000000001" customHeight="1" x14ac:dyDescent="0.25">
      <c r="A1785" s="99" t="s">
        <v>330</v>
      </c>
      <c r="B1785" s="99" t="s">
        <v>330</v>
      </c>
      <c r="C1785" s="99" t="s">
        <v>330</v>
      </c>
      <c r="F1785" s="100" t="s">
        <v>330</v>
      </c>
      <c r="G1785" s="100" t="s">
        <v>330</v>
      </c>
    </row>
    <row r="1786" spans="1:7" ht="18.600000000000001" customHeight="1" x14ac:dyDescent="0.25">
      <c r="A1786" s="99" t="s">
        <v>330</v>
      </c>
      <c r="B1786" s="99" t="s">
        <v>330</v>
      </c>
      <c r="C1786" s="99" t="s">
        <v>330</v>
      </c>
      <c r="F1786" s="100" t="s">
        <v>330</v>
      </c>
      <c r="G1786" s="100" t="s">
        <v>330</v>
      </c>
    </row>
    <row r="1787" spans="1:7" ht="18.600000000000001" customHeight="1" x14ac:dyDescent="0.25">
      <c r="A1787" s="99" t="s">
        <v>330</v>
      </c>
      <c r="B1787" s="99" t="s">
        <v>330</v>
      </c>
      <c r="C1787" s="99" t="s">
        <v>330</v>
      </c>
      <c r="F1787" s="100" t="s">
        <v>330</v>
      </c>
      <c r="G1787" s="100" t="s">
        <v>330</v>
      </c>
    </row>
    <row r="1788" spans="1:7" ht="18.600000000000001" customHeight="1" x14ac:dyDescent="0.25">
      <c r="A1788" s="99" t="s">
        <v>330</v>
      </c>
      <c r="B1788" s="99" t="s">
        <v>330</v>
      </c>
      <c r="C1788" s="99" t="s">
        <v>330</v>
      </c>
      <c r="F1788" s="100" t="s">
        <v>330</v>
      </c>
      <c r="G1788" s="100" t="s">
        <v>330</v>
      </c>
    </row>
    <row r="1789" spans="1:7" ht="18.600000000000001" customHeight="1" x14ac:dyDescent="0.25">
      <c r="A1789" s="99" t="s">
        <v>330</v>
      </c>
      <c r="B1789" s="99" t="s">
        <v>330</v>
      </c>
      <c r="C1789" s="99" t="s">
        <v>330</v>
      </c>
      <c r="F1789" s="100" t="s">
        <v>330</v>
      </c>
      <c r="G1789" s="100" t="s">
        <v>330</v>
      </c>
    </row>
    <row r="1790" spans="1:7" ht="18.600000000000001" customHeight="1" x14ac:dyDescent="0.25">
      <c r="A1790" s="99" t="s">
        <v>330</v>
      </c>
      <c r="B1790" s="99" t="s">
        <v>330</v>
      </c>
      <c r="C1790" s="99" t="s">
        <v>330</v>
      </c>
      <c r="F1790" s="100" t="s">
        <v>330</v>
      </c>
      <c r="G1790" s="100" t="s">
        <v>330</v>
      </c>
    </row>
    <row r="1791" spans="1:7" ht="18.600000000000001" customHeight="1" x14ac:dyDescent="0.25">
      <c r="A1791" s="99" t="s">
        <v>330</v>
      </c>
      <c r="B1791" s="99" t="s">
        <v>330</v>
      </c>
      <c r="C1791" s="99" t="s">
        <v>330</v>
      </c>
      <c r="F1791" s="100" t="s">
        <v>330</v>
      </c>
      <c r="G1791" s="100" t="s">
        <v>330</v>
      </c>
    </row>
    <row r="1792" spans="1:7" ht="18.600000000000001" customHeight="1" x14ac:dyDescent="0.25">
      <c r="A1792" s="99" t="s">
        <v>330</v>
      </c>
      <c r="B1792" s="99" t="s">
        <v>330</v>
      </c>
      <c r="C1792" s="99" t="s">
        <v>330</v>
      </c>
      <c r="F1792" s="100" t="s">
        <v>330</v>
      </c>
      <c r="G1792" s="100" t="s">
        <v>330</v>
      </c>
    </row>
    <row r="1793" spans="1:7" ht="18.600000000000001" customHeight="1" x14ac:dyDescent="0.25">
      <c r="A1793" s="99" t="s">
        <v>330</v>
      </c>
      <c r="B1793" s="99" t="s">
        <v>330</v>
      </c>
      <c r="C1793" s="99" t="s">
        <v>330</v>
      </c>
      <c r="F1793" s="100" t="s">
        <v>330</v>
      </c>
      <c r="G1793" s="100" t="s">
        <v>330</v>
      </c>
    </row>
    <row r="1794" spans="1:7" ht="18.600000000000001" customHeight="1" x14ac:dyDescent="0.25">
      <c r="A1794" s="99" t="s">
        <v>330</v>
      </c>
      <c r="B1794" s="99" t="s">
        <v>330</v>
      </c>
      <c r="C1794" s="99" t="s">
        <v>330</v>
      </c>
      <c r="F1794" s="100" t="s">
        <v>330</v>
      </c>
      <c r="G1794" s="100" t="s">
        <v>330</v>
      </c>
    </row>
    <row r="1795" spans="1:7" ht="18.600000000000001" customHeight="1" x14ac:dyDescent="0.25">
      <c r="A1795" s="99" t="s">
        <v>330</v>
      </c>
      <c r="B1795" s="99" t="s">
        <v>330</v>
      </c>
      <c r="C1795" s="99" t="s">
        <v>330</v>
      </c>
      <c r="F1795" s="100" t="s">
        <v>330</v>
      </c>
      <c r="G1795" s="100" t="s">
        <v>330</v>
      </c>
    </row>
    <row r="1796" spans="1:7" ht="18.600000000000001" customHeight="1" x14ac:dyDescent="0.25">
      <c r="A1796" s="99" t="s">
        <v>330</v>
      </c>
      <c r="B1796" s="99" t="s">
        <v>330</v>
      </c>
      <c r="C1796" s="99" t="s">
        <v>330</v>
      </c>
      <c r="F1796" s="100" t="s">
        <v>330</v>
      </c>
      <c r="G1796" s="100" t="s">
        <v>330</v>
      </c>
    </row>
    <row r="1797" spans="1:7" ht="18.600000000000001" customHeight="1" x14ac:dyDescent="0.25">
      <c r="A1797" s="99" t="s">
        <v>330</v>
      </c>
      <c r="B1797" s="99" t="s">
        <v>330</v>
      </c>
      <c r="C1797" s="99" t="s">
        <v>330</v>
      </c>
      <c r="F1797" s="100" t="s">
        <v>330</v>
      </c>
      <c r="G1797" s="100" t="s">
        <v>330</v>
      </c>
    </row>
    <row r="1798" spans="1:7" ht="18.600000000000001" customHeight="1" x14ac:dyDescent="0.25">
      <c r="A1798" s="99" t="s">
        <v>330</v>
      </c>
      <c r="B1798" s="99" t="s">
        <v>330</v>
      </c>
      <c r="C1798" s="99" t="s">
        <v>330</v>
      </c>
      <c r="F1798" s="100" t="s">
        <v>330</v>
      </c>
      <c r="G1798" s="100" t="s">
        <v>330</v>
      </c>
    </row>
    <row r="1799" spans="1:7" ht="18.600000000000001" customHeight="1" x14ac:dyDescent="0.25">
      <c r="A1799" s="99" t="s">
        <v>330</v>
      </c>
      <c r="B1799" s="99" t="s">
        <v>330</v>
      </c>
      <c r="C1799" s="99" t="s">
        <v>330</v>
      </c>
      <c r="F1799" s="100" t="s">
        <v>330</v>
      </c>
      <c r="G1799" s="100" t="s">
        <v>330</v>
      </c>
    </row>
    <row r="1800" spans="1:7" ht="18.600000000000001" customHeight="1" x14ac:dyDescent="0.25">
      <c r="A1800" s="99" t="s">
        <v>330</v>
      </c>
      <c r="B1800" s="99" t="s">
        <v>330</v>
      </c>
      <c r="C1800" s="99" t="s">
        <v>330</v>
      </c>
      <c r="F1800" s="100" t="s">
        <v>330</v>
      </c>
      <c r="G1800" s="100" t="s">
        <v>330</v>
      </c>
    </row>
    <row r="1801" spans="1:7" ht="18.600000000000001" customHeight="1" x14ac:dyDescent="0.25">
      <c r="A1801" s="99" t="s">
        <v>330</v>
      </c>
      <c r="B1801" s="99" t="s">
        <v>330</v>
      </c>
      <c r="C1801" s="99" t="s">
        <v>330</v>
      </c>
      <c r="F1801" s="100" t="s">
        <v>330</v>
      </c>
      <c r="G1801" s="100" t="s">
        <v>330</v>
      </c>
    </row>
    <row r="1802" spans="1:7" ht="18.600000000000001" customHeight="1" x14ac:dyDescent="0.25">
      <c r="A1802" s="99" t="s">
        <v>330</v>
      </c>
      <c r="B1802" s="99" t="s">
        <v>330</v>
      </c>
      <c r="C1802" s="99" t="s">
        <v>330</v>
      </c>
      <c r="F1802" s="100" t="s">
        <v>330</v>
      </c>
      <c r="G1802" s="100" t="s">
        <v>330</v>
      </c>
    </row>
    <row r="1803" spans="1:7" ht="18.600000000000001" customHeight="1" x14ac:dyDescent="0.25">
      <c r="A1803" s="99" t="s">
        <v>330</v>
      </c>
      <c r="B1803" s="99" t="s">
        <v>330</v>
      </c>
      <c r="C1803" s="99" t="s">
        <v>330</v>
      </c>
      <c r="F1803" s="100" t="s">
        <v>330</v>
      </c>
      <c r="G1803" s="100" t="s">
        <v>330</v>
      </c>
    </row>
    <row r="1804" spans="1:7" ht="18.600000000000001" customHeight="1" x14ac:dyDescent="0.25">
      <c r="A1804" s="99" t="s">
        <v>330</v>
      </c>
      <c r="B1804" s="99" t="s">
        <v>330</v>
      </c>
      <c r="C1804" s="99" t="s">
        <v>330</v>
      </c>
      <c r="F1804" s="100" t="s">
        <v>330</v>
      </c>
      <c r="G1804" s="100" t="s">
        <v>330</v>
      </c>
    </row>
    <row r="1805" spans="1:7" ht="18.600000000000001" customHeight="1" x14ac:dyDescent="0.25">
      <c r="A1805" s="99" t="s">
        <v>330</v>
      </c>
      <c r="B1805" s="99" t="s">
        <v>330</v>
      </c>
      <c r="C1805" s="99" t="s">
        <v>330</v>
      </c>
      <c r="F1805" s="100" t="s">
        <v>330</v>
      </c>
      <c r="G1805" s="100" t="s">
        <v>330</v>
      </c>
    </row>
    <row r="1806" spans="1:7" ht="18.600000000000001" customHeight="1" x14ac:dyDescent="0.25">
      <c r="A1806" s="99" t="s">
        <v>330</v>
      </c>
      <c r="B1806" s="99" t="s">
        <v>330</v>
      </c>
      <c r="C1806" s="99" t="s">
        <v>330</v>
      </c>
      <c r="F1806" s="100" t="s">
        <v>330</v>
      </c>
      <c r="G1806" s="100" t="s">
        <v>330</v>
      </c>
    </row>
    <row r="1807" spans="1:7" ht="18.600000000000001" customHeight="1" x14ac:dyDescent="0.25">
      <c r="A1807" s="99" t="s">
        <v>330</v>
      </c>
      <c r="B1807" s="99" t="s">
        <v>330</v>
      </c>
      <c r="C1807" s="99" t="s">
        <v>330</v>
      </c>
      <c r="F1807" s="100" t="s">
        <v>330</v>
      </c>
      <c r="G1807" s="100" t="s">
        <v>330</v>
      </c>
    </row>
    <row r="1808" spans="1:7" ht="18.600000000000001" customHeight="1" x14ac:dyDescent="0.25">
      <c r="A1808" s="99" t="s">
        <v>330</v>
      </c>
      <c r="B1808" s="99" t="s">
        <v>330</v>
      </c>
      <c r="C1808" s="99" t="s">
        <v>330</v>
      </c>
      <c r="F1808" s="100" t="s">
        <v>330</v>
      </c>
      <c r="G1808" s="100" t="s">
        <v>330</v>
      </c>
    </row>
    <row r="1809" spans="1:7" ht="18.600000000000001" customHeight="1" x14ac:dyDescent="0.25">
      <c r="A1809" s="99" t="s">
        <v>330</v>
      </c>
      <c r="B1809" s="99" t="s">
        <v>330</v>
      </c>
      <c r="C1809" s="99" t="s">
        <v>330</v>
      </c>
      <c r="F1809" s="100" t="s">
        <v>330</v>
      </c>
      <c r="G1809" s="100" t="s">
        <v>330</v>
      </c>
    </row>
    <row r="1810" spans="1:7" ht="18.600000000000001" customHeight="1" x14ac:dyDescent="0.25">
      <c r="A1810" s="99" t="s">
        <v>330</v>
      </c>
      <c r="B1810" s="99" t="s">
        <v>330</v>
      </c>
      <c r="C1810" s="99" t="s">
        <v>330</v>
      </c>
      <c r="F1810" s="100" t="s">
        <v>330</v>
      </c>
      <c r="G1810" s="100" t="s">
        <v>330</v>
      </c>
    </row>
    <row r="1811" spans="1:7" ht="18.600000000000001" customHeight="1" x14ac:dyDescent="0.25">
      <c r="A1811" s="99" t="s">
        <v>330</v>
      </c>
      <c r="B1811" s="99" t="s">
        <v>330</v>
      </c>
      <c r="C1811" s="99" t="s">
        <v>330</v>
      </c>
      <c r="F1811" s="100" t="s">
        <v>330</v>
      </c>
      <c r="G1811" s="100" t="s">
        <v>330</v>
      </c>
    </row>
    <row r="1812" spans="1:7" ht="18.600000000000001" customHeight="1" x14ac:dyDescent="0.25">
      <c r="A1812" s="99" t="s">
        <v>330</v>
      </c>
      <c r="B1812" s="99" t="s">
        <v>330</v>
      </c>
      <c r="C1812" s="99" t="s">
        <v>330</v>
      </c>
      <c r="F1812" s="100" t="s">
        <v>330</v>
      </c>
      <c r="G1812" s="100" t="s">
        <v>330</v>
      </c>
    </row>
    <row r="1813" spans="1:7" ht="18.600000000000001" customHeight="1" x14ac:dyDescent="0.25">
      <c r="A1813" s="99" t="s">
        <v>330</v>
      </c>
      <c r="B1813" s="99" t="s">
        <v>330</v>
      </c>
      <c r="C1813" s="99" t="s">
        <v>330</v>
      </c>
      <c r="F1813" s="100" t="s">
        <v>330</v>
      </c>
      <c r="G1813" s="100" t="s">
        <v>330</v>
      </c>
    </row>
    <row r="1814" spans="1:7" ht="18.600000000000001" customHeight="1" x14ac:dyDescent="0.25">
      <c r="A1814" s="99" t="s">
        <v>330</v>
      </c>
      <c r="B1814" s="99" t="s">
        <v>330</v>
      </c>
      <c r="C1814" s="99" t="s">
        <v>330</v>
      </c>
      <c r="F1814" s="100" t="s">
        <v>330</v>
      </c>
      <c r="G1814" s="100" t="s">
        <v>330</v>
      </c>
    </row>
    <row r="1815" spans="1:7" ht="18.600000000000001" customHeight="1" x14ac:dyDescent="0.25">
      <c r="A1815" s="99" t="s">
        <v>330</v>
      </c>
      <c r="B1815" s="99" t="s">
        <v>330</v>
      </c>
      <c r="C1815" s="99" t="s">
        <v>330</v>
      </c>
      <c r="F1815" s="100" t="s">
        <v>330</v>
      </c>
      <c r="G1815" s="100" t="s">
        <v>330</v>
      </c>
    </row>
    <row r="1816" spans="1:7" ht="18.600000000000001" customHeight="1" x14ac:dyDescent="0.25">
      <c r="A1816" s="99" t="s">
        <v>330</v>
      </c>
      <c r="B1816" s="99" t="s">
        <v>330</v>
      </c>
      <c r="C1816" s="99" t="s">
        <v>330</v>
      </c>
      <c r="F1816" s="100" t="s">
        <v>330</v>
      </c>
      <c r="G1816" s="100" t="s">
        <v>330</v>
      </c>
    </row>
    <row r="1817" spans="1:7" ht="18.600000000000001" customHeight="1" x14ac:dyDescent="0.25">
      <c r="A1817" s="99" t="s">
        <v>330</v>
      </c>
      <c r="B1817" s="99" t="s">
        <v>330</v>
      </c>
      <c r="C1817" s="99" t="s">
        <v>330</v>
      </c>
      <c r="F1817" s="100" t="s">
        <v>330</v>
      </c>
      <c r="G1817" s="100" t="s">
        <v>330</v>
      </c>
    </row>
    <row r="1818" spans="1:7" ht="18.600000000000001" customHeight="1" x14ac:dyDescent="0.25">
      <c r="A1818" s="99" t="s">
        <v>330</v>
      </c>
      <c r="B1818" s="99" t="s">
        <v>330</v>
      </c>
      <c r="C1818" s="99" t="s">
        <v>330</v>
      </c>
      <c r="F1818" s="100" t="s">
        <v>330</v>
      </c>
      <c r="G1818" s="100" t="s">
        <v>330</v>
      </c>
    </row>
    <row r="1819" spans="1:7" ht="18.600000000000001" customHeight="1" x14ac:dyDescent="0.25">
      <c r="A1819" s="99" t="s">
        <v>330</v>
      </c>
      <c r="B1819" s="99" t="s">
        <v>330</v>
      </c>
      <c r="C1819" s="99" t="s">
        <v>330</v>
      </c>
      <c r="F1819" s="100" t="s">
        <v>330</v>
      </c>
      <c r="G1819" s="100" t="s">
        <v>330</v>
      </c>
    </row>
    <row r="1820" spans="1:7" ht="18.600000000000001" customHeight="1" x14ac:dyDescent="0.25">
      <c r="A1820" s="99" t="s">
        <v>330</v>
      </c>
      <c r="B1820" s="99" t="s">
        <v>330</v>
      </c>
      <c r="C1820" s="99" t="s">
        <v>330</v>
      </c>
      <c r="F1820" s="100" t="s">
        <v>330</v>
      </c>
      <c r="G1820" s="100" t="s">
        <v>330</v>
      </c>
    </row>
    <row r="1821" spans="1:7" ht="18.600000000000001" customHeight="1" x14ac:dyDescent="0.25">
      <c r="A1821" s="99" t="s">
        <v>330</v>
      </c>
      <c r="B1821" s="99" t="s">
        <v>330</v>
      </c>
      <c r="C1821" s="99" t="s">
        <v>330</v>
      </c>
      <c r="F1821" s="100" t="s">
        <v>330</v>
      </c>
      <c r="G1821" s="100" t="s">
        <v>330</v>
      </c>
    </row>
    <row r="1822" spans="1:7" ht="18.600000000000001" customHeight="1" x14ac:dyDescent="0.25">
      <c r="A1822" s="99" t="s">
        <v>330</v>
      </c>
      <c r="B1822" s="99" t="s">
        <v>330</v>
      </c>
      <c r="C1822" s="99" t="s">
        <v>330</v>
      </c>
      <c r="F1822" s="100" t="s">
        <v>330</v>
      </c>
      <c r="G1822" s="100" t="s">
        <v>330</v>
      </c>
    </row>
    <row r="1823" spans="1:7" ht="18.600000000000001" customHeight="1" x14ac:dyDescent="0.25">
      <c r="A1823" s="99" t="s">
        <v>330</v>
      </c>
      <c r="B1823" s="99" t="s">
        <v>330</v>
      </c>
      <c r="C1823" s="99" t="s">
        <v>330</v>
      </c>
      <c r="F1823" s="100" t="s">
        <v>330</v>
      </c>
      <c r="G1823" s="100" t="s">
        <v>330</v>
      </c>
    </row>
    <row r="1824" spans="1:7" ht="18.600000000000001" customHeight="1" x14ac:dyDescent="0.25">
      <c r="A1824" s="99" t="s">
        <v>330</v>
      </c>
      <c r="B1824" s="99" t="s">
        <v>330</v>
      </c>
      <c r="C1824" s="99" t="s">
        <v>330</v>
      </c>
      <c r="F1824" s="100" t="s">
        <v>330</v>
      </c>
      <c r="G1824" s="100" t="s">
        <v>330</v>
      </c>
    </row>
    <row r="1825" spans="1:7" ht="18.600000000000001" customHeight="1" x14ac:dyDescent="0.25">
      <c r="A1825" s="99" t="s">
        <v>330</v>
      </c>
      <c r="B1825" s="99" t="s">
        <v>330</v>
      </c>
      <c r="C1825" s="99" t="s">
        <v>330</v>
      </c>
      <c r="F1825" s="100" t="s">
        <v>330</v>
      </c>
      <c r="G1825" s="100" t="s">
        <v>330</v>
      </c>
    </row>
    <row r="1826" spans="1:7" ht="18.600000000000001" customHeight="1" x14ac:dyDescent="0.25">
      <c r="A1826" s="99" t="s">
        <v>330</v>
      </c>
      <c r="B1826" s="99" t="s">
        <v>330</v>
      </c>
      <c r="C1826" s="99" t="s">
        <v>330</v>
      </c>
      <c r="F1826" s="100" t="s">
        <v>330</v>
      </c>
      <c r="G1826" s="100" t="s">
        <v>330</v>
      </c>
    </row>
    <row r="1827" spans="1:7" ht="18.600000000000001" customHeight="1" x14ac:dyDescent="0.25">
      <c r="A1827" s="99" t="s">
        <v>330</v>
      </c>
      <c r="B1827" s="99" t="s">
        <v>330</v>
      </c>
      <c r="C1827" s="99" t="s">
        <v>330</v>
      </c>
      <c r="F1827" s="100" t="s">
        <v>330</v>
      </c>
      <c r="G1827" s="100" t="s">
        <v>330</v>
      </c>
    </row>
    <row r="1828" spans="1:7" ht="18.600000000000001" customHeight="1" x14ac:dyDescent="0.25">
      <c r="A1828" s="99" t="s">
        <v>330</v>
      </c>
      <c r="B1828" s="99" t="s">
        <v>330</v>
      </c>
      <c r="C1828" s="99" t="s">
        <v>330</v>
      </c>
      <c r="F1828" s="100" t="s">
        <v>330</v>
      </c>
      <c r="G1828" s="100" t="s">
        <v>330</v>
      </c>
    </row>
    <row r="1829" spans="1:7" ht="18.600000000000001" customHeight="1" x14ac:dyDescent="0.25">
      <c r="A1829" s="99" t="s">
        <v>330</v>
      </c>
      <c r="B1829" s="99" t="s">
        <v>330</v>
      </c>
      <c r="C1829" s="99" t="s">
        <v>330</v>
      </c>
      <c r="F1829" s="100" t="s">
        <v>330</v>
      </c>
      <c r="G1829" s="100" t="s">
        <v>330</v>
      </c>
    </row>
    <row r="1830" spans="1:7" ht="18.600000000000001" customHeight="1" x14ac:dyDescent="0.25">
      <c r="A1830" s="99" t="s">
        <v>330</v>
      </c>
      <c r="B1830" s="99" t="s">
        <v>330</v>
      </c>
      <c r="C1830" s="99" t="s">
        <v>330</v>
      </c>
      <c r="F1830" s="100" t="s">
        <v>330</v>
      </c>
      <c r="G1830" s="100" t="s">
        <v>330</v>
      </c>
    </row>
    <row r="1831" spans="1:7" ht="18.600000000000001" customHeight="1" x14ac:dyDescent="0.25">
      <c r="A1831" s="99" t="s">
        <v>330</v>
      </c>
      <c r="B1831" s="99" t="s">
        <v>330</v>
      </c>
      <c r="C1831" s="99" t="s">
        <v>330</v>
      </c>
      <c r="F1831" s="100" t="s">
        <v>330</v>
      </c>
      <c r="G1831" s="100" t="s">
        <v>330</v>
      </c>
    </row>
    <row r="1832" spans="1:7" ht="18.600000000000001" customHeight="1" x14ac:dyDescent="0.25">
      <c r="A1832" s="99" t="s">
        <v>330</v>
      </c>
      <c r="B1832" s="99" t="s">
        <v>330</v>
      </c>
      <c r="C1832" s="99" t="s">
        <v>330</v>
      </c>
      <c r="F1832" s="100" t="s">
        <v>330</v>
      </c>
      <c r="G1832" s="100" t="s">
        <v>330</v>
      </c>
    </row>
    <row r="1833" spans="1:7" ht="18.600000000000001" customHeight="1" x14ac:dyDescent="0.25">
      <c r="A1833" s="99" t="s">
        <v>330</v>
      </c>
      <c r="B1833" s="99" t="s">
        <v>330</v>
      </c>
      <c r="C1833" s="99" t="s">
        <v>330</v>
      </c>
      <c r="F1833" s="100" t="s">
        <v>330</v>
      </c>
      <c r="G1833" s="100" t="s">
        <v>330</v>
      </c>
    </row>
    <row r="1834" spans="1:7" ht="18.600000000000001" customHeight="1" x14ac:dyDescent="0.25">
      <c r="A1834" s="99" t="s">
        <v>330</v>
      </c>
      <c r="B1834" s="99" t="s">
        <v>330</v>
      </c>
      <c r="C1834" s="99" t="s">
        <v>330</v>
      </c>
      <c r="F1834" s="100" t="s">
        <v>330</v>
      </c>
      <c r="G1834" s="100" t="s">
        <v>330</v>
      </c>
    </row>
    <row r="1835" spans="1:7" ht="18.600000000000001" customHeight="1" x14ac:dyDescent="0.25">
      <c r="A1835" s="99" t="s">
        <v>330</v>
      </c>
      <c r="B1835" s="99" t="s">
        <v>330</v>
      </c>
      <c r="C1835" s="99" t="s">
        <v>330</v>
      </c>
      <c r="F1835" s="100" t="s">
        <v>330</v>
      </c>
      <c r="G1835" s="100" t="s">
        <v>330</v>
      </c>
    </row>
    <row r="1836" spans="1:7" ht="18.600000000000001" customHeight="1" x14ac:dyDescent="0.25">
      <c r="A1836" s="99" t="s">
        <v>330</v>
      </c>
      <c r="B1836" s="99" t="s">
        <v>330</v>
      </c>
      <c r="C1836" s="99" t="s">
        <v>330</v>
      </c>
      <c r="F1836" s="100" t="s">
        <v>330</v>
      </c>
      <c r="G1836" s="100" t="s">
        <v>330</v>
      </c>
    </row>
    <row r="1837" spans="1:7" ht="18.600000000000001" customHeight="1" x14ac:dyDescent="0.25">
      <c r="A1837" s="99" t="s">
        <v>330</v>
      </c>
      <c r="B1837" s="99" t="s">
        <v>330</v>
      </c>
      <c r="C1837" s="99" t="s">
        <v>330</v>
      </c>
      <c r="F1837" s="100" t="s">
        <v>330</v>
      </c>
      <c r="G1837" s="100" t="s">
        <v>330</v>
      </c>
    </row>
    <row r="1838" spans="1:7" ht="18.600000000000001" customHeight="1" x14ac:dyDescent="0.25">
      <c r="A1838" s="99" t="s">
        <v>330</v>
      </c>
      <c r="B1838" s="99" t="s">
        <v>330</v>
      </c>
      <c r="C1838" s="99" t="s">
        <v>330</v>
      </c>
      <c r="F1838" s="100" t="s">
        <v>330</v>
      </c>
      <c r="G1838" s="100" t="s">
        <v>330</v>
      </c>
    </row>
    <row r="1839" spans="1:7" ht="18.600000000000001" customHeight="1" x14ac:dyDescent="0.25">
      <c r="A1839" s="99" t="s">
        <v>330</v>
      </c>
      <c r="B1839" s="99" t="s">
        <v>330</v>
      </c>
      <c r="C1839" s="99" t="s">
        <v>330</v>
      </c>
      <c r="F1839" s="100" t="s">
        <v>330</v>
      </c>
      <c r="G1839" s="100" t="s">
        <v>330</v>
      </c>
    </row>
    <row r="1840" spans="1:7" ht="18.600000000000001" customHeight="1" x14ac:dyDescent="0.25">
      <c r="A1840" s="99" t="s">
        <v>330</v>
      </c>
      <c r="B1840" s="99" t="s">
        <v>330</v>
      </c>
      <c r="C1840" s="99" t="s">
        <v>330</v>
      </c>
      <c r="F1840" s="100" t="s">
        <v>330</v>
      </c>
      <c r="G1840" s="100" t="s">
        <v>330</v>
      </c>
    </row>
    <row r="1841" spans="1:7" ht="18.600000000000001" customHeight="1" x14ac:dyDescent="0.25">
      <c r="A1841" s="99" t="s">
        <v>330</v>
      </c>
      <c r="B1841" s="99" t="s">
        <v>330</v>
      </c>
      <c r="C1841" s="99" t="s">
        <v>330</v>
      </c>
      <c r="F1841" s="100" t="s">
        <v>330</v>
      </c>
      <c r="G1841" s="100" t="s">
        <v>330</v>
      </c>
    </row>
    <row r="1842" spans="1:7" ht="18.600000000000001" customHeight="1" x14ac:dyDescent="0.25">
      <c r="A1842" s="99" t="s">
        <v>330</v>
      </c>
      <c r="B1842" s="99" t="s">
        <v>330</v>
      </c>
      <c r="C1842" s="99" t="s">
        <v>330</v>
      </c>
      <c r="F1842" s="100" t="s">
        <v>330</v>
      </c>
      <c r="G1842" s="100" t="s">
        <v>330</v>
      </c>
    </row>
    <row r="1843" spans="1:7" ht="18.600000000000001" customHeight="1" x14ac:dyDescent="0.25">
      <c r="A1843" s="99" t="s">
        <v>330</v>
      </c>
      <c r="B1843" s="99" t="s">
        <v>330</v>
      </c>
      <c r="C1843" s="99" t="s">
        <v>330</v>
      </c>
      <c r="F1843" s="100" t="s">
        <v>330</v>
      </c>
      <c r="G1843" s="100" t="s">
        <v>330</v>
      </c>
    </row>
    <row r="1844" spans="1:7" ht="18.600000000000001" customHeight="1" x14ac:dyDescent="0.25">
      <c r="A1844" s="99" t="s">
        <v>330</v>
      </c>
      <c r="B1844" s="99" t="s">
        <v>330</v>
      </c>
      <c r="C1844" s="99" t="s">
        <v>330</v>
      </c>
      <c r="F1844" s="100" t="s">
        <v>330</v>
      </c>
      <c r="G1844" s="100" t="s">
        <v>330</v>
      </c>
    </row>
    <row r="1845" spans="1:7" ht="18.600000000000001" customHeight="1" x14ac:dyDescent="0.25">
      <c r="A1845" s="99" t="s">
        <v>330</v>
      </c>
      <c r="B1845" s="99" t="s">
        <v>330</v>
      </c>
      <c r="C1845" s="99" t="s">
        <v>330</v>
      </c>
      <c r="F1845" s="100" t="s">
        <v>330</v>
      </c>
      <c r="G1845" s="100" t="s">
        <v>330</v>
      </c>
    </row>
    <row r="1846" spans="1:7" ht="18.600000000000001" customHeight="1" x14ac:dyDescent="0.25">
      <c r="A1846" s="99" t="s">
        <v>330</v>
      </c>
      <c r="B1846" s="99" t="s">
        <v>330</v>
      </c>
      <c r="C1846" s="99" t="s">
        <v>330</v>
      </c>
      <c r="F1846" s="100" t="s">
        <v>330</v>
      </c>
      <c r="G1846" s="100" t="s">
        <v>330</v>
      </c>
    </row>
    <row r="1847" spans="1:7" ht="18.600000000000001" customHeight="1" x14ac:dyDescent="0.25">
      <c r="A1847" s="99" t="s">
        <v>330</v>
      </c>
      <c r="B1847" s="99" t="s">
        <v>330</v>
      </c>
      <c r="C1847" s="99" t="s">
        <v>330</v>
      </c>
      <c r="F1847" s="100" t="s">
        <v>330</v>
      </c>
      <c r="G1847" s="100" t="s">
        <v>330</v>
      </c>
    </row>
    <row r="1848" spans="1:7" ht="18.600000000000001" customHeight="1" x14ac:dyDescent="0.25">
      <c r="A1848" s="99" t="s">
        <v>330</v>
      </c>
      <c r="B1848" s="99" t="s">
        <v>330</v>
      </c>
      <c r="C1848" s="99" t="s">
        <v>330</v>
      </c>
      <c r="F1848" s="100" t="s">
        <v>330</v>
      </c>
      <c r="G1848" s="100" t="s">
        <v>330</v>
      </c>
    </row>
    <row r="1849" spans="1:7" ht="18.600000000000001" customHeight="1" x14ac:dyDescent="0.25">
      <c r="A1849" s="99" t="s">
        <v>330</v>
      </c>
      <c r="B1849" s="99" t="s">
        <v>330</v>
      </c>
      <c r="C1849" s="99" t="s">
        <v>330</v>
      </c>
      <c r="F1849" s="100" t="s">
        <v>330</v>
      </c>
      <c r="G1849" s="100" t="s">
        <v>330</v>
      </c>
    </row>
    <row r="1850" spans="1:7" ht="18.600000000000001" customHeight="1" x14ac:dyDescent="0.25">
      <c r="A1850" s="99" t="s">
        <v>330</v>
      </c>
      <c r="B1850" s="99" t="s">
        <v>330</v>
      </c>
      <c r="C1850" s="99" t="s">
        <v>330</v>
      </c>
      <c r="F1850" s="100" t="s">
        <v>330</v>
      </c>
      <c r="G1850" s="100" t="s">
        <v>330</v>
      </c>
    </row>
    <row r="1851" spans="1:7" ht="18.600000000000001" customHeight="1" x14ac:dyDescent="0.25">
      <c r="A1851" s="99" t="s">
        <v>330</v>
      </c>
      <c r="B1851" s="99" t="s">
        <v>330</v>
      </c>
      <c r="C1851" s="99" t="s">
        <v>330</v>
      </c>
      <c r="F1851" s="100" t="s">
        <v>330</v>
      </c>
      <c r="G1851" s="100" t="s">
        <v>330</v>
      </c>
    </row>
    <row r="1852" spans="1:7" ht="18.600000000000001" customHeight="1" x14ac:dyDescent="0.25">
      <c r="A1852" s="99" t="s">
        <v>330</v>
      </c>
      <c r="B1852" s="99" t="s">
        <v>330</v>
      </c>
      <c r="C1852" s="99" t="s">
        <v>330</v>
      </c>
      <c r="F1852" s="100" t="s">
        <v>330</v>
      </c>
      <c r="G1852" s="100" t="s">
        <v>330</v>
      </c>
    </row>
    <row r="1853" spans="1:7" ht="18.600000000000001" customHeight="1" x14ac:dyDescent="0.25">
      <c r="A1853" s="99" t="s">
        <v>330</v>
      </c>
      <c r="B1853" s="99" t="s">
        <v>330</v>
      </c>
      <c r="C1853" s="99" t="s">
        <v>330</v>
      </c>
      <c r="F1853" s="100" t="s">
        <v>330</v>
      </c>
      <c r="G1853" s="100" t="s">
        <v>330</v>
      </c>
    </row>
    <row r="1854" spans="1:7" ht="18.600000000000001" customHeight="1" x14ac:dyDescent="0.25">
      <c r="A1854" s="99" t="s">
        <v>330</v>
      </c>
      <c r="B1854" s="99" t="s">
        <v>330</v>
      </c>
      <c r="C1854" s="99" t="s">
        <v>330</v>
      </c>
      <c r="F1854" s="100" t="s">
        <v>330</v>
      </c>
      <c r="G1854" s="100" t="s">
        <v>330</v>
      </c>
    </row>
    <row r="1855" spans="1:7" ht="18.600000000000001" customHeight="1" x14ac:dyDescent="0.25">
      <c r="A1855" s="99" t="s">
        <v>330</v>
      </c>
      <c r="B1855" s="99" t="s">
        <v>330</v>
      </c>
      <c r="C1855" s="99" t="s">
        <v>330</v>
      </c>
      <c r="F1855" s="100" t="s">
        <v>330</v>
      </c>
      <c r="G1855" s="100" t="s">
        <v>330</v>
      </c>
    </row>
    <row r="1856" spans="1:7" ht="18.600000000000001" customHeight="1" x14ac:dyDescent="0.25">
      <c r="A1856" s="99" t="s">
        <v>330</v>
      </c>
      <c r="B1856" s="99" t="s">
        <v>330</v>
      </c>
      <c r="C1856" s="99" t="s">
        <v>330</v>
      </c>
      <c r="F1856" s="100" t="s">
        <v>330</v>
      </c>
      <c r="G1856" s="100" t="s">
        <v>330</v>
      </c>
    </row>
    <row r="1857" spans="1:7" ht="18.600000000000001" customHeight="1" x14ac:dyDescent="0.25">
      <c r="A1857" s="99" t="s">
        <v>330</v>
      </c>
      <c r="B1857" s="99" t="s">
        <v>330</v>
      </c>
      <c r="C1857" s="99" t="s">
        <v>330</v>
      </c>
      <c r="F1857" s="100" t="s">
        <v>330</v>
      </c>
      <c r="G1857" s="100" t="s">
        <v>330</v>
      </c>
    </row>
    <row r="1858" spans="1:7" ht="18.600000000000001" customHeight="1" x14ac:dyDescent="0.25">
      <c r="A1858" s="99" t="s">
        <v>330</v>
      </c>
      <c r="B1858" s="99" t="s">
        <v>330</v>
      </c>
      <c r="C1858" s="99" t="s">
        <v>330</v>
      </c>
      <c r="F1858" s="100" t="s">
        <v>330</v>
      </c>
      <c r="G1858" s="100" t="s">
        <v>330</v>
      </c>
    </row>
    <row r="1859" spans="1:7" ht="18.600000000000001" customHeight="1" x14ac:dyDescent="0.25">
      <c r="A1859" s="99" t="s">
        <v>330</v>
      </c>
      <c r="B1859" s="99" t="s">
        <v>330</v>
      </c>
      <c r="C1859" s="99" t="s">
        <v>330</v>
      </c>
      <c r="F1859" s="100" t="s">
        <v>330</v>
      </c>
      <c r="G1859" s="100" t="s">
        <v>330</v>
      </c>
    </row>
    <row r="1860" spans="1:7" ht="18.600000000000001" customHeight="1" x14ac:dyDescent="0.25">
      <c r="A1860" s="99" t="s">
        <v>330</v>
      </c>
      <c r="B1860" s="99" t="s">
        <v>330</v>
      </c>
      <c r="C1860" s="99" t="s">
        <v>330</v>
      </c>
      <c r="F1860" s="100" t="s">
        <v>330</v>
      </c>
      <c r="G1860" s="100" t="s">
        <v>330</v>
      </c>
    </row>
    <row r="1861" spans="1:7" ht="18.600000000000001" customHeight="1" x14ac:dyDescent="0.25">
      <c r="A1861" s="99" t="s">
        <v>330</v>
      </c>
      <c r="B1861" s="99" t="s">
        <v>330</v>
      </c>
      <c r="C1861" s="99" t="s">
        <v>330</v>
      </c>
      <c r="F1861" s="100" t="s">
        <v>330</v>
      </c>
      <c r="G1861" s="100" t="s">
        <v>330</v>
      </c>
    </row>
    <row r="1862" spans="1:7" ht="18.600000000000001" customHeight="1" x14ac:dyDescent="0.25">
      <c r="A1862" s="99" t="s">
        <v>330</v>
      </c>
      <c r="B1862" s="99" t="s">
        <v>330</v>
      </c>
      <c r="C1862" s="99" t="s">
        <v>330</v>
      </c>
      <c r="F1862" s="100" t="s">
        <v>330</v>
      </c>
      <c r="G1862" s="100" t="s">
        <v>330</v>
      </c>
    </row>
    <row r="1863" spans="1:7" ht="18.600000000000001" customHeight="1" x14ac:dyDescent="0.25">
      <c r="A1863" s="99" t="s">
        <v>330</v>
      </c>
      <c r="B1863" s="99" t="s">
        <v>330</v>
      </c>
      <c r="C1863" s="99" t="s">
        <v>330</v>
      </c>
      <c r="F1863" s="100" t="s">
        <v>330</v>
      </c>
      <c r="G1863" s="100" t="s">
        <v>330</v>
      </c>
    </row>
    <row r="1864" spans="1:7" ht="18.600000000000001" customHeight="1" x14ac:dyDescent="0.25">
      <c r="A1864" s="99" t="s">
        <v>330</v>
      </c>
      <c r="B1864" s="99" t="s">
        <v>330</v>
      </c>
      <c r="C1864" s="99" t="s">
        <v>330</v>
      </c>
      <c r="F1864" s="100" t="s">
        <v>330</v>
      </c>
      <c r="G1864" s="100" t="s">
        <v>330</v>
      </c>
    </row>
    <row r="1865" spans="1:7" ht="18.600000000000001" customHeight="1" x14ac:dyDescent="0.25">
      <c r="A1865" s="99" t="s">
        <v>330</v>
      </c>
      <c r="B1865" s="99" t="s">
        <v>330</v>
      </c>
      <c r="C1865" s="99" t="s">
        <v>330</v>
      </c>
      <c r="F1865" s="100" t="s">
        <v>330</v>
      </c>
      <c r="G1865" s="100" t="s">
        <v>330</v>
      </c>
    </row>
    <row r="1866" spans="1:7" ht="18.600000000000001" customHeight="1" x14ac:dyDescent="0.25">
      <c r="A1866" s="99" t="s">
        <v>330</v>
      </c>
      <c r="B1866" s="99" t="s">
        <v>330</v>
      </c>
      <c r="C1866" s="99" t="s">
        <v>330</v>
      </c>
      <c r="F1866" s="100" t="s">
        <v>330</v>
      </c>
      <c r="G1866" s="100" t="s">
        <v>330</v>
      </c>
    </row>
    <row r="1867" spans="1:7" ht="18.600000000000001" customHeight="1" x14ac:dyDescent="0.25">
      <c r="A1867" s="99" t="s">
        <v>330</v>
      </c>
      <c r="B1867" s="99" t="s">
        <v>330</v>
      </c>
      <c r="C1867" s="99" t="s">
        <v>330</v>
      </c>
      <c r="F1867" s="100" t="s">
        <v>330</v>
      </c>
      <c r="G1867" s="100" t="s">
        <v>330</v>
      </c>
    </row>
    <row r="1868" spans="1:7" ht="18.600000000000001" customHeight="1" x14ac:dyDescent="0.25">
      <c r="A1868" s="99" t="s">
        <v>330</v>
      </c>
      <c r="B1868" s="99" t="s">
        <v>330</v>
      </c>
      <c r="C1868" s="99" t="s">
        <v>330</v>
      </c>
      <c r="F1868" s="100" t="s">
        <v>330</v>
      </c>
      <c r="G1868" s="100" t="s">
        <v>330</v>
      </c>
    </row>
    <row r="1869" spans="1:7" ht="18.600000000000001" customHeight="1" x14ac:dyDescent="0.25">
      <c r="A1869" s="99" t="s">
        <v>330</v>
      </c>
      <c r="B1869" s="99" t="s">
        <v>330</v>
      </c>
      <c r="C1869" s="99" t="s">
        <v>330</v>
      </c>
      <c r="F1869" s="100" t="s">
        <v>330</v>
      </c>
      <c r="G1869" s="100" t="s">
        <v>330</v>
      </c>
    </row>
    <row r="1870" spans="1:7" ht="18.600000000000001" customHeight="1" x14ac:dyDescent="0.25">
      <c r="A1870" s="99" t="s">
        <v>330</v>
      </c>
      <c r="B1870" s="99" t="s">
        <v>330</v>
      </c>
      <c r="C1870" s="99" t="s">
        <v>330</v>
      </c>
      <c r="F1870" s="100" t="s">
        <v>330</v>
      </c>
      <c r="G1870" s="100" t="s">
        <v>330</v>
      </c>
    </row>
    <row r="1871" spans="1:7" ht="18.600000000000001" customHeight="1" x14ac:dyDescent="0.25">
      <c r="A1871" s="99" t="s">
        <v>330</v>
      </c>
      <c r="B1871" s="99" t="s">
        <v>330</v>
      </c>
      <c r="C1871" s="99" t="s">
        <v>330</v>
      </c>
      <c r="F1871" s="100" t="s">
        <v>330</v>
      </c>
      <c r="G1871" s="100" t="s">
        <v>330</v>
      </c>
    </row>
    <row r="1872" spans="1:7" ht="18.600000000000001" customHeight="1" x14ac:dyDescent="0.25">
      <c r="A1872" s="99" t="s">
        <v>330</v>
      </c>
      <c r="B1872" s="99" t="s">
        <v>330</v>
      </c>
      <c r="C1872" s="99" t="s">
        <v>330</v>
      </c>
      <c r="F1872" s="100" t="s">
        <v>330</v>
      </c>
      <c r="G1872" s="100" t="s">
        <v>330</v>
      </c>
    </row>
    <row r="1873" spans="1:7" ht="18.600000000000001" customHeight="1" x14ac:dyDescent="0.25">
      <c r="A1873" s="99" t="s">
        <v>330</v>
      </c>
      <c r="B1873" s="99" t="s">
        <v>330</v>
      </c>
      <c r="C1873" s="99" t="s">
        <v>330</v>
      </c>
      <c r="F1873" s="100" t="s">
        <v>330</v>
      </c>
      <c r="G1873" s="100" t="s">
        <v>330</v>
      </c>
    </row>
    <row r="1874" spans="1:7" ht="18.600000000000001" customHeight="1" x14ac:dyDescent="0.25">
      <c r="A1874" s="99" t="s">
        <v>330</v>
      </c>
      <c r="B1874" s="99" t="s">
        <v>330</v>
      </c>
      <c r="C1874" s="99" t="s">
        <v>330</v>
      </c>
      <c r="F1874" s="100" t="s">
        <v>330</v>
      </c>
      <c r="G1874" s="100" t="s">
        <v>330</v>
      </c>
    </row>
    <row r="1875" spans="1:7" ht="18.600000000000001" customHeight="1" x14ac:dyDescent="0.25">
      <c r="A1875" s="99" t="s">
        <v>330</v>
      </c>
      <c r="B1875" s="99" t="s">
        <v>330</v>
      </c>
      <c r="C1875" s="99" t="s">
        <v>330</v>
      </c>
      <c r="F1875" s="100" t="s">
        <v>330</v>
      </c>
      <c r="G1875" s="100" t="s">
        <v>330</v>
      </c>
    </row>
    <row r="1876" spans="1:7" ht="18.600000000000001" customHeight="1" x14ac:dyDescent="0.25">
      <c r="A1876" s="99" t="s">
        <v>330</v>
      </c>
      <c r="B1876" s="99" t="s">
        <v>330</v>
      </c>
      <c r="C1876" s="99" t="s">
        <v>330</v>
      </c>
      <c r="F1876" s="100" t="s">
        <v>330</v>
      </c>
      <c r="G1876" s="100" t="s">
        <v>330</v>
      </c>
    </row>
    <row r="1877" spans="1:7" ht="18.600000000000001" customHeight="1" x14ac:dyDescent="0.25">
      <c r="A1877" s="99" t="s">
        <v>330</v>
      </c>
      <c r="B1877" s="99" t="s">
        <v>330</v>
      </c>
      <c r="C1877" s="99" t="s">
        <v>330</v>
      </c>
      <c r="F1877" s="100" t="s">
        <v>330</v>
      </c>
      <c r="G1877" s="100" t="s">
        <v>330</v>
      </c>
    </row>
    <row r="1878" spans="1:7" ht="18.600000000000001" customHeight="1" x14ac:dyDescent="0.25">
      <c r="A1878" s="99" t="s">
        <v>330</v>
      </c>
      <c r="B1878" s="99" t="s">
        <v>330</v>
      </c>
      <c r="C1878" s="99" t="s">
        <v>330</v>
      </c>
      <c r="F1878" s="100" t="s">
        <v>330</v>
      </c>
      <c r="G1878" s="100" t="s">
        <v>330</v>
      </c>
    </row>
    <row r="1879" spans="1:7" ht="18.600000000000001" customHeight="1" x14ac:dyDescent="0.25">
      <c r="A1879" s="99" t="s">
        <v>330</v>
      </c>
      <c r="B1879" s="99" t="s">
        <v>330</v>
      </c>
      <c r="C1879" s="99" t="s">
        <v>330</v>
      </c>
      <c r="F1879" s="100" t="s">
        <v>330</v>
      </c>
      <c r="G1879" s="100" t="s">
        <v>330</v>
      </c>
    </row>
    <row r="1880" spans="1:7" ht="18.600000000000001" customHeight="1" x14ac:dyDescent="0.25">
      <c r="A1880" s="99" t="s">
        <v>330</v>
      </c>
      <c r="B1880" s="99" t="s">
        <v>330</v>
      </c>
      <c r="C1880" s="99" t="s">
        <v>330</v>
      </c>
      <c r="F1880" s="100" t="s">
        <v>330</v>
      </c>
      <c r="G1880" s="100" t="s">
        <v>330</v>
      </c>
    </row>
    <row r="1881" spans="1:7" ht="18.600000000000001" customHeight="1" x14ac:dyDescent="0.25">
      <c r="A1881" s="99" t="s">
        <v>330</v>
      </c>
      <c r="B1881" s="99" t="s">
        <v>330</v>
      </c>
      <c r="C1881" s="99" t="s">
        <v>330</v>
      </c>
      <c r="F1881" s="100" t="s">
        <v>330</v>
      </c>
      <c r="G1881" s="100" t="s">
        <v>330</v>
      </c>
    </row>
    <row r="1882" spans="1:7" ht="18.600000000000001" customHeight="1" x14ac:dyDescent="0.25">
      <c r="A1882" s="99" t="s">
        <v>330</v>
      </c>
      <c r="B1882" s="99" t="s">
        <v>330</v>
      </c>
      <c r="C1882" s="99" t="s">
        <v>330</v>
      </c>
      <c r="F1882" s="100" t="s">
        <v>330</v>
      </c>
      <c r="G1882" s="100" t="s">
        <v>330</v>
      </c>
    </row>
    <row r="1883" spans="1:7" ht="18.600000000000001" customHeight="1" x14ac:dyDescent="0.25">
      <c r="A1883" s="99" t="s">
        <v>330</v>
      </c>
      <c r="B1883" s="99" t="s">
        <v>330</v>
      </c>
      <c r="C1883" s="99" t="s">
        <v>330</v>
      </c>
      <c r="F1883" s="100" t="s">
        <v>330</v>
      </c>
      <c r="G1883" s="100" t="s">
        <v>330</v>
      </c>
    </row>
    <row r="1884" spans="1:7" ht="18.600000000000001" customHeight="1" x14ac:dyDescent="0.25">
      <c r="A1884" s="99" t="s">
        <v>330</v>
      </c>
      <c r="B1884" s="99" t="s">
        <v>330</v>
      </c>
      <c r="C1884" s="99" t="s">
        <v>330</v>
      </c>
      <c r="F1884" s="100" t="s">
        <v>330</v>
      </c>
      <c r="G1884" s="100" t="s">
        <v>330</v>
      </c>
    </row>
    <row r="1885" spans="1:7" ht="18.600000000000001" customHeight="1" x14ac:dyDescent="0.25">
      <c r="A1885" s="99" t="s">
        <v>330</v>
      </c>
      <c r="B1885" s="99" t="s">
        <v>330</v>
      </c>
      <c r="C1885" s="99" t="s">
        <v>330</v>
      </c>
      <c r="F1885" s="100" t="s">
        <v>330</v>
      </c>
      <c r="G1885" s="100" t="s">
        <v>330</v>
      </c>
    </row>
    <row r="1886" spans="1:7" ht="18.600000000000001" customHeight="1" x14ac:dyDescent="0.25">
      <c r="A1886" s="99" t="s">
        <v>330</v>
      </c>
      <c r="B1886" s="99" t="s">
        <v>330</v>
      </c>
      <c r="C1886" s="99" t="s">
        <v>330</v>
      </c>
      <c r="F1886" s="100" t="s">
        <v>330</v>
      </c>
      <c r="G1886" s="100" t="s">
        <v>330</v>
      </c>
    </row>
    <row r="1887" spans="1:7" ht="18.600000000000001" customHeight="1" x14ac:dyDescent="0.25">
      <c r="A1887" s="99" t="s">
        <v>330</v>
      </c>
      <c r="B1887" s="99" t="s">
        <v>330</v>
      </c>
      <c r="C1887" s="99" t="s">
        <v>330</v>
      </c>
      <c r="F1887" s="100" t="s">
        <v>330</v>
      </c>
      <c r="G1887" s="100" t="s">
        <v>330</v>
      </c>
    </row>
    <row r="1888" spans="1:7" ht="18.600000000000001" customHeight="1" x14ac:dyDescent="0.25">
      <c r="A1888" s="99" t="s">
        <v>330</v>
      </c>
      <c r="B1888" s="99" t="s">
        <v>330</v>
      </c>
      <c r="C1888" s="99" t="s">
        <v>330</v>
      </c>
      <c r="F1888" s="100" t="s">
        <v>330</v>
      </c>
      <c r="G1888" s="100" t="s">
        <v>330</v>
      </c>
    </row>
    <row r="1889" spans="1:7" ht="18.600000000000001" customHeight="1" x14ac:dyDescent="0.25">
      <c r="A1889" s="99" t="s">
        <v>330</v>
      </c>
      <c r="B1889" s="99" t="s">
        <v>330</v>
      </c>
      <c r="C1889" s="99" t="s">
        <v>330</v>
      </c>
      <c r="F1889" s="100" t="s">
        <v>330</v>
      </c>
      <c r="G1889" s="100" t="s">
        <v>330</v>
      </c>
    </row>
    <row r="1890" spans="1:7" ht="18.600000000000001" customHeight="1" x14ac:dyDescent="0.25">
      <c r="A1890" s="99" t="s">
        <v>330</v>
      </c>
      <c r="B1890" s="99" t="s">
        <v>330</v>
      </c>
      <c r="C1890" s="99" t="s">
        <v>330</v>
      </c>
      <c r="F1890" s="100" t="s">
        <v>330</v>
      </c>
      <c r="G1890" s="100" t="s">
        <v>330</v>
      </c>
    </row>
    <row r="1891" spans="1:7" ht="18.600000000000001" customHeight="1" x14ac:dyDescent="0.25">
      <c r="A1891" s="99" t="s">
        <v>330</v>
      </c>
      <c r="B1891" s="99" t="s">
        <v>330</v>
      </c>
      <c r="C1891" s="99" t="s">
        <v>330</v>
      </c>
      <c r="F1891" s="100" t="s">
        <v>330</v>
      </c>
      <c r="G1891" s="100" t="s">
        <v>330</v>
      </c>
    </row>
    <row r="1892" spans="1:7" ht="18.600000000000001" customHeight="1" x14ac:dyDescent="0.25">
      <c r="A1892" s="99" t="s">
        <v>330</v>
      </c>
      <c r="B1892" s="99" t="s">
        <v>330</v>
      </c>
      <c r="C1892" s="99" t="s">
        <v>330</v>
      </c>
      <c r="F1892" s="100" t="s">
        <v>330</v>
      </c>
      <c r="G1892" s="100" t="s">
        <v>330</v>
      </c>
    </row>
    <row r="1893" spans="1:7" ht="18.600000000000001" customHeight="1" x14ac:dyDescent="0.25">
      <c r="A1893" s="99" t="s">
        <v>330</v>
      </c>
      <c r="B1893" s="99" t="s">
        <v>330</v>
      </c>
      <c r="C1893" s="99" t="s">
        <v>330</v>
      </c>
      <c r="F1893" s="100" t="s">
        <v>330</v>
      </c>
      <c r="G1893" s="100" t="s">
        <v>330</v>
      </c>
    </row>
    <row r="1894" spans="1:7" ht="18.600000000000001" customHeight="1" x14ac:dyDescent="0.25">
      <c r="A1894" s="99" t="s">
        <v>330</v>
      </c>
      <c r="B1894" s="99" t="s">
        <v>330</v>
      </c>
      <c r="C1894" s="99" t="s">
        <v>330</v>
      </c>
      <c r="F1894" s="100" t="s">
        <v>330</v>
      </c>
      <c r="G1894" s="100" t="s">
        <v>330</v>
      </c>
    </row>
    <row r="1895" spans="1:7" ht="18.600000000000001" customHeight="1" x14ac:dyDescent="0.25">
      <c r="A1895" s="99" t="s">
        <v>330</v>
      </c>
      <c r="B1895" s="99" t="s">
        <v>330</v>
      </c>
      <c r="C1895" s="99" t="s">
        <v>330</v>
      </c>
      <c r="F1895" s="100" t="s">
        <v>330</v>
      </c>
      <c r="G1895" s="100" t="s">
        <v>330</v>
      </c>
    </row>
    <row r="1896" spans="1:7" ht="18.600000000000001" customHeight="1" x14ac:dyDescent="0.25">
      <c r="A1896" s="99" t="s">
        <v>330</v>
      </c>
      <c r="B1896" s="99" t="s">
        <v>330</v>
      </c>
      <c r="C1896" s="99" t="s">
        <v>330</v>
      </c>
      <c r="F1896" s="100" t="s">
        <v>330</v>
      </c>
      <c r="G1896" s="100" t="s">
        <v>330</v>
      </c>
    </row>
    <row r="1897" spans="1:7" ht="18.600000000000001" customHeight="1" x14ac:dyDescent="0.25">
      <c r="A1897" s="99" t="s">
        <v>330</v>
      </c>
      <c r="B1897" s="99" t="s">
        <v>330</v>
      </c>
      <c r="C1897" s="99" t="s">
        <v>330</v>
      </c>
      <c r="F1897" s="100" t="s">
        <v>330</v>
      </c>
      <c r="G1897" s="100" t="s">
        <v>330</v>
      </c>
    </row>
    <row r="1898" spans="1:7" ht="18.600000000000001" customHeight="1" x14ac:dyDescent="0.25">
      <c r="A1898" s="99" t="s">
        <v>330</v>
      </c>
      <c r="B1898" s="99" t="s">
        <v>330</v>
      </c>
      <c r="C1898" s="99" t="s">
        <v>330</v>
      </c>
      <c r="F1898" s="100" t="s">
        <v>330</v>
      </c>
      <c r="G1898" s="100" t="s">
        <v>330</v>
      </c>
    </row>
    <row r="1899" spans="1:7" ht="18.600000000000001" customHeight="1" x14ac:dyDescent="0.25">
      <c r="A1899" s="99" t="s">
        <v>330</v>
      </c>
      <c r="B1899" s="99" t="s">
        <v>330</v>
      </c>
      <c r="C1899" s="99" t="s">
        <v>330</v>
      </c>
      <c r="F1899" s="100" t="s">
        <v>330</v>
      </c>
      <c r="G1899" s="100" t="s">
        <v>330</v>
      </c>
    </row>
    <row r="1900" spans="1:7" ht="18.600000000000001" customHeight="1" x14ac:dyDescent="0.25">
      <c r="A1900" s="99" t="s">
        <v>330</v>
      </c>
      <c r="B1900" s="99" t="s">
        <v>330</v>
      </c>
      <c r="C1900" s="99" t="s">
        <v>330</v>
      </c>
      <c r="F1900" s="100" t="s">
        <v>330</v>
      </c>
      <c r="G1900" s="100" t="s">
        <v>330</v>
      </c>
    </row>
    <row r="1901" spans="1:7" ht="18.600000000000001" customHeight="1" x14ac:dyDescent="0.25">
      <c r="A1901" s="99" t="s">
        <v>330</v>
      </c>
      <c r="B1901" s="99" t="s">
        <v>330</v>
      </c>
      <c r="C1901" s="99" t="s">
        <v>330</v>
      </c>
      <c r="F1901" s="100" t="s">
        <v>330</v>
      </c>
      <c r="G1901" s="100" t="s">
        <v>330</v>
      </c>
    </row>
    <row r="1902" spans="1:7" ht="18.600000000000001" customHeight="1" x14ac:dyDescent="0.25">
      <c r="A1902" s="99" t="s">
        <v>330</v>
      </c>
      <c r="B1902" s="99" t="s">
        <v>330</v>
      </c>
      <c r="C1902" s="99" t="s">
        <v>330</v>
      </c>
      <c r="F1902" s="100" t="s">
        <v>330</v>
      </c>
      <c r="G1902" s="100" t="s">
        <v>330</v>
      </c>
    </row>
    <row r="1903" spans="1:7" ht="18.600000000000001" customHeight="1" x14ac:dyDescent="0.25">
      <c r="A1903" s="99" t="s">
        <v>330</v>
      </c>
      <c r="B1903" s="99" t="s">
        <v>330</v>
      </c>
      <c r="C1903" s="99" t="s">
        <v>330</v>
      </c>
      <c r="F1903" s="100" t="s">
        <v>330</v>
      </c>
      <c r="G1903" s="100" t="s">
        <v>330</v>
      </c>
    </row>
    <row r="1904" spans="1:7" ht="18.600000000000001" customHeight="1" x14ac:dyDescent="0.25">
      <c r="A1904" s="99" t="s">
        <v>330</v>
      </c>
      <c r="B1904" s="99" t="s">
        <v>330</v>
      </c>
      <c r="C1904" s="99" t="s">
        <v>330</v>
      </c>
      <c r="F1904" s="100" t="s">
        <v>330</v>
      </c>
      <c r="G1904" s="100" t="s">
        <v>330</v>
      </c>
    </row>
    <row r="1905" spans="1:7" ht="18.600000000000001" customHeight="1" x14ac:dyDescent="0.25">
      <c r="A1905" s="99" t="s">
        <v>330</v>
      </c>
      <c r="B1905" s="99" t="s">
        <v>330</v>
      </c>
      <c r="C1905" s="99" t="s">
        <v>330</v>
      </c>
      <c r="F1905" s="100" t="s">
        <v>330</v>
      </c>
      <c r="G1905" s="100" t="s">
        <v>330</v>
      </c>
    </row>
    <row r="1906" spans="1:7" ht="18.600000000000001" customHeight="1" x14ac:dyDescent="0.25">
      <c r="A1906" s="99" t="s">
        <v>330</v>
      </c>
      <c r="B1906" s="99" t="s">
        <v>330</v>
      </c>
      <c r="C1906" s="99" t="s">
        <v>330</v>
      </c>
      <c r="F1906" s="100" t="s">
        <v>330</v>
      </c>
      <c r="G1906" s="100" t="s">
        <v>330</v>
      </c>
    </row>
    <row r="1907" spans="1:7" ht="18.600000000000001" customHeight="1" x14ac:dyDescent="0.25">
      <c r="A1907" s="99" t="s">
        <v>330</v>
      </c>
      <c r="B1907" s="99" t="s">
        <v>330</v>
      </c>
      <c r="C1907" s="99" t="s">
        <v>330</v>
      </c>
      <c r="F1907" s="100" t="s">
        <v>330</v>
      </c>
      <c r="G1907" s="100" t="s">
        <v>330</v>
      </c>
    </row>
    <row r="1908" spans="1:7" ht="18.600000000000001" customHeight="1" x14ac:dyDescent="0.25">
      <c r="A1908" s="99" t="s">
        <v>330</v>
      </c>
      <c r="B1908" s="99" t="s">
        <v>330</v>
      </c>
      <c r="C1908" s="99" t="s">
        <v>330</v>
      </c>
      <c r="F1908" s="100" t="s">
        <v>330</v>
      </c>
      <c r="G1908" s="100" t="s">
        <v>330</v>
      </c>
    </row>
    <row r="1909" spans="1:7" ht="18.600000000000001" customHeight="1" x14ac:dyDescent="0.25">
      <c r="A1909" s="99" t="s">
        <v>330</v>
      </c>
      <c r="B1909" s="99" t="s">
        <v>330</v>
      </c>
      <c r="C1909" s="99" t="s">
        <v>330</v>
      </c>
      <c r="F1909" s="100" t="s">
        <v>330</v>
      </c>
      <c r="G1909" s="100" t="s">
        <v>330</v>
      </c>
    </row>
    <row r="1910" spans="1:7" ht="18.600000000000001" customHeight="1" x14ac:dyDescent="0.25">
      <c r="A1910" s="99" t="s">
        <v>330</v>
      </c>
      <c r="B1910" s="99" t="s">
        <v>330</v>
      </c>
      <c r="C1910" s="99" t="s">
        <v>330</v>
      </c>
      <c r="F1910" s="100" t="s">
        <v>330</v>
      </c>
      <c r="G1910" s="100" t="s">
        <v>330</v>
      </c>
    </row>
    <row r="1911" spans="1:7" ht="18.600000000000001" customHeight="1" x14ac:dyDescent="0.25">
      <c r="A1911" s="99" t="s">
        <v>330</v>
      </c>
      <c r="B1911" s="99" t="s">
        <v>330</v>
      </c>
      <c r="C1911" s="99" t="s">
        <v>330</v>
      </c>
      <c r="F1911" s="100" t="s">
        <v>330</v>
      </c>
      <c r="G1911" s="100" t="s">
        <v>330</v>
      </c>
    </row>
    <row r="1912" spans="1:7" ht="18.600000000000001" customHeight="1" x14ac:dyDescent="0.25">
      <c r="A1912" s="99" t="s">
        <v>330</v>
      </c>
      <c r="B1912" s="99" t="s">
        <v>330</v>
      </c>
      <c r="C1912" s="99" t="s">
        <v>330</v>
      </c>
      <c r="F1912" s="100" t="s">
        <v>330</v>
      </c>
      <c r="G1912" s="100" t="s">
        <v>330</v>
      </c>
    </row>
    <row r="1913" spans="1:7" ht="18.600000000000001" customHeight="1" x14ac:dyDescent="0.25">
      <c r="A1913" s="99" t="s">
        <v>330</v>
      </c>
      <c r="B1913" s="99" t="s">
        <v>330</v>
      </c>
      <c r="C1913" s="99" t="s">
        <v>330</v>
      </c>
      <c r="F1913" s="100" t="s">
        <v>330</v>
      </c>
      <c r="G1913" s="100" t="s">
        <v>330</v>
      </c>
    </row>
    <row r="1914" spans="1:7" ht="18.600000000000001" customHeight="1" x14ac:dyDescent="0.25">
      <c r="A1914" s="99" t="s">
        <v>330</v>
      </c>
      <c r="B1914" s="99" t="s">
        <v>330</v>
      </c>
      <c r="C1914" s="99" t="s">
        <v>330</v>
      </c>
      <c r="F1914" s="100" t="s">
        <v>330</v>
      </c>
      <c r="G1914" s="100" t="s">
        <v>330</v>
      </c>
    </row>
    <row r="1915" spans="1:7" ht="18.600000000000001" customHeight="1" x14ac:dyDescent="0.25">
      <c r="A1915" s="99" t="s">
        <v>330</v>
      </c>
      <c r="B1915" s="99" t="s">
        <v>330</v>
      </c>
      <c r="C1915" s="99" t="s">
        <v>330</v>
      </c>
      <c r="F1915" s="100" t="s">
        <v>330</v>
      </c>
      <c r="G1915" s="100" t="s">
        <v>330</v>
      </c>
    </row>
    <row r="1916" spans="1:7" ht="18.600000000000001" customHeight="1" x14ac:dyDescent="0.25">
      <c r="A1916" s="99" t="s">
        <v>330</v>
      </c>
      <c r="B1916" s="99" t="s">
        <v>330</v>
      </c>
      <c r="C1916" s="99" t="s">
        <v>330</v>
      </c>
      <c r="F1916" s="100" t="s">
        <v>330</v>
      </c>
      <c r="G1916" s="100" t="s">
        <v>330</v>
      </c>
    </row>
    <row r="1917" spans="1:7" ht="18.600000000000001" customHeight="1" x14ac:dyDescent="0.25">
      <c r="A1917" s="99" t="s">
        <v>330</v>
      </c>
      <c r="B1917" s="99" t="s">
        <v>330</v>
      </c>
      <c r="C1917" s="99" t="s">
        <v>330</v>
      </c>
      <c r="F1917" s="100" t="s">
        <v>330</v>
      </c>
      <c r="G1917" s="100" t="s">
        <v>330</v>
      </c>
    </row>
    <row r="1918" spans="1:7" ht="18.600000000000001" customHeight="1" x14ac:dyDescent="0.25">
      <c r="A1918" s="99" t="s">
        <v>330</v>
      </c>
      <c r="B1918" s="99" t="s">
        <v>330</v>
      </c>
      <c r="C1918" s="99" t="s">
        <v>330</v>
      </c>
      <c r="F1918" s="100" t="s">
        <v>330</v>
      </c>
      <c r="G1918" s="100" t="s">
        <v>330</v>
      </c>
    </row>
    <row r="1919" spans="1:7" ht="18.600000000000001" customHeight="1" x14ac:dyDescent="0.25">
      <c r="A1919" s="99" t="s">
        <v>330</v>
      </c>
      <c r="B1919" s="99" t="s">
        <v>330</v>
      </c>
      <c r="C1919" s="99" t="s">
        <v>330</v>
      </c>
      <c r="F1919" s="100" t="s">
        <v>330</v>
      </c>
      <c r="G1919" s="100" t="s">
        <v>330</v>
      </c>
    </row>
    <row r="1920" spans="1:7" ht="18.600000000000001" customHeight="1" x14ac:dyDescent="0.25">
      <c r="A1920" s="99" t="s">
        <v>330</v>
      </c>
      <c r="B1920" s="99" t="s">
        <v>330</v>
      </c>
      <c r="C1920" s="99" t="s">
        <v>330</v>
      </c>
      <c r="F1920" s="100" t="s">
        <v>330</v>
      </c>
      <c r="G1920" s="100" t="s">
        <v>330</v>
      </c>
    </row>
    <row r="1921" spans="1:7" ht="18.600000000000001" customHeight="1" x14ac:dyDescent="0.25">
      <c r="A1921" s="99" t="s">
        <v>330</v>
      </c>
      <c r="B1921" s="99" t="s">
        <v>330</v>
      </c>
      <c r="C1921" s="99" t="s">
        <v>330</v>
      </c>
      <c r="F1921" s="100" t="s">
        <v>330</v>
      </c>
      <c r="G1921" s="100" t="s">
        <v>330</v>
      </c>
    </row>
    <row r="1922" spans="1:7" ht="18.600000000000001" customHeight="1" x14ac:dyDescent="0.25">
      <c r="A1922" s="99" t="s">
        <v>330</v>
      </c>
      <c r="B1922" s="99" t="s">
        <v>330</v>
      </c>
      <c r="C1922" s="99" t="s">
        <v>330</v>
      </c>
      <c r="F1922" s="100" t="s">
        <v>330</v>
      </c>
      <c r="G1922" s="100" t="s">
        <v>330</v>
      </c>
    </row>
    <row r="1923" spans="1:7" ht="18.600000000000001" customHeight="1" x14ac:dyDescent="0.25">
      <c r="A1923" s="99" t="s">
        <v>330</v>
      </c>
      <c r="B1923" s="99" t="s">
        <v>330</v>
      </c>
      <c r="C1923" s="99" t="s">
        <v>330</v>
      </c>
      <c r="F1923" s="100" t="s">
        <v>330</v>
      </c>
      <c r="G1923" s="100" t="s">
        <v>330</v>
      </c>
    </row>
    <row r="1924" spans="1:7" ht="18.600000000000001" customHeight="1" x14ac:dyDescent="0.25">
      <c r="A1924" s="99" t="s">
        <v>330</v>
      </c>
      <c r="B1924" s="99" t="s">
        <v>330</v>
      </c>
      <c r="C1924" s="99" t="s">
        <v>330</v>
      </c>
      <c r="F1924" s="100" t="s">
        <v>330</v>
      </c>
      <c r="G1924" s="100" t="s">
        <v>330</v>
      </c>
    </row>
    <row r="1925" spans="1:7" ht="18.600000000000001" customHeight="1" x14ac:dyDescent="0.25">
      <c r="A1925" s="99" t="s">
        <v>330</v>
      </c>
      <c r="B1925" s="99" t="s">
        <v>330</v>
      </c>
      <c r="C1925" s="99" t="s">
        <v>330</v>
      </c>
      <c r="F1925" s="100" t="s">
        <v>330</v>
      </c>
      <c r="G1925" s="100" t="s">
        <v>330</v>
      </c>
    </row>
    <row r="1926" spans="1:7" ht="18.600000000000001" customHeight="1" x14ac:dyDescent="0.25">
      <c r="A1926" s="99" t="s">
        <v>330</v>
      </c>
      <c r="B1926" s="99" t="s">
        <v>330</v>
      </c>
      <c r="C1926" s="99" t="s">
        <v>330</v>
      </c>
      <c r="F1926" s="100" t="s">
        <v>330</v>
      </c>
      <c r="G1926" s="100" t="s">
        <v>330</v>
      </c>
    </row>
    <row r="1927" spans="1:7" ht="18.600000000000001" customHeight="1" x14ac:dyDescent="0.25">
      <c r="A1927" s="99" t="s">
        <v>330</v>
      </c>
      <c r="B1927" s="99" t="s">
        <v>330</v>
      </c>
      <c r="C1927" s="99" t="s">
        <v>330</v>
      </c>
      <c r="F1927" s="100" t="s">
        <v>330</v>
      </c>
      <c r="G1927" s="100" t="s">
        <v>330</v>
      </c>
    </row>
    <row r="1928" spans="1:7" ht="18.600000000000001" customHeight="1" x14ac:dyDescent="0.25">
      <c r="A1928" s="99" t="s">
        <v>330</v>
      </c>
      <c r="B1928" s="99" t="s">
        <v>330</v>
      </c>
      <c r="C1928" s="99" t="s">
        <v>330</v>
      </c>
      <c r="F1928" s="100" t="s">
        <v>330</v>
      </c>
      <c r="G1928" s="100" t="s">
        <v>330</v>
      </c>
    </row>
    <row r="1929" spans="1:7" ht="18.600000000000001" customHeight="1" x14ac:dyDescent="0.25">
      <c r="A1929" s="99" t="s">
        <v>330</v>
      </c>
      <c r="B1929" s="99" t="s">
        <v>330</v>
      </c>
      <c r="C1929" s="99" t="s">
        <v>330</v>
      </c>
      <c r="F1929" s="100" t="s">
        <v>330</v>
      </c>
      <c r="G1929" s="100" t="s">
        <v>330</v>
      </c>
    </row>
    <row r="1930" spans="1:7" ht="18.600000000000001" customHeight="1" x14ac:dyDescent="0.25">
      <c r="A1930" s="99" t="s">
        <v>330</v>
      </c>
      <c r="B1930" s="99" t="s">
        <v>330</v>
      </c>
      <c r="C1930" s="99" t="s">
        <v>330</v>
      </c>
      <c r="F1930" s="100" t="s">
        <v>330</v>
      </c>
      <c r="G1930" s="100" t="s">
        <v>330</v>
      </c>
    </row>
    <row r="1931" spans="1:7" ht="18.600000000000001" customHeight="1" x14ac:dyDescent="0.25">
      <c r="A1931" s="99" t="s">
        <v>330</v>
      </c>
      <c r="B1931" s="99" t="s">
        <v>330</v>
      </c>
      <c r="C1931" s="99" t="s">
        <v>330</v>
      </c>
      <c r="F1931" s="100" t="s">
        <v>330</v>
      </c>
      <c r="G1931" s="100" t="s">
        <v>330</v>
      </c>
    </row>
    <row r="1932" spans="1:7" ht="18.600000000000001" customHeight="1" x14ac:dyDescent="0.25">
      <c r="A1932" s="99" t="s">
        <v>330</v>
      </c>
      <c r="B1932" s="99" t="s">
        <v>330</v>
      </c>
      <c r="C1932" s="99" t="s">
        <v>330</v>
      </c>
      <c r="F1932" s="100" t="s">
        <v>330</v>
      </c>
      <c r="G1932" s="100" t="s">
        <v>330</v>
      </c>
    </row>
    <row r="1933" spans="1:7" ht="18.600000000000001" customHeight="1" x14ac:dyDescent="0.25">
      <c r="A1933" s="99" t="s">
        <v>330</v>
      </c>
      <c r="B1933" s="99" t="s">
        <v>330</v>
      </c>
      <c r="C1933" s="99" t="s">
        <v>330</v>
      </c>
      <c r="F1933" s="100" t="s">
        <v>330</v>
      </c>
      <c r="G1933" s="100" t="s">
        <v>330</v>
      </c>
    </row>
    <row r="1934" spans="1:7" ht="18.600000000000001" customHeight="1" x14ac:dyDescent="0.25">
      <c r="A1934" s="99" t="s">
        <v>330</v>
      </c>
      <c r="B1934" s="99" t="s">
        <v>330</v>
      </c>
      <c r="C1934" s="99" t="s">
        <v>330</v>
      </c>
      <c r="F1934" s="100" t="s">
        <v>330</v>
      </c>
      <c r="G1934" s="100" t="s">
        <v>330</v>
      </c>
    </row>
    <row r="1935" spans="1:7" ht="18.600000000000001" customHeight="1" x14ac:dyDescent="0.25">
      <c r="A1935" s="99" t="s">
        <v>330</v>
      </c>
      <c r="B1935" s="99" t="s">
        <v>330</v>
      </c>
      <c r="C1935" s="99" t="s">
        <v>330</v>
      </c>
      <c r="F1935" s="100" t="s">
        <v>330</v>
      </c>
      <c r="G1935" s="100" t="s">
        <v>330</v>
      </c>
    </row>
    <row r="1936" spans="1:7" ht="18.600000000000001" customHeight="1" x14ac:dyDescent="0.25">
      <c r="A1936" s="99" t="s">
        <v>330</v>
      </c>
      <c r="B1936" s="99" t="s">
        <v>330</v>
      </c>
      <c r="C1936" s="99" t="s">
        <v>330</v>
      </c>
      <c r="F1936" s="100" t="s">
        <v>330</v>
      </c>
      <c r="G1936" s="100" t="s">
        <v>330</v>
      </c>
    </row>
    <row r="1937" spans="1:7" ht="18.600000000000001" customHeight="1" x14ac:dyDescent="0.25">
      <c r="A1937" s="99" t="s">
        <v>330</v>
      </c>
      <c r="B1937" s="99" t="s">
        <v>330</v>
      </c>
      <c r="C1937" s="99" t="s">
        <v>330</v>
      </c>
      <c r="F1937" s="100" t="s">
        <v>330</v>
      </c>
      <c r="G1937" s="100" t="s">
        <v>330</v>
      </c>
    </row>
    <row r="1938" spans="1:7" ht="18.600000000000001" customHeight="1" x14ac:dyDescent="0.25">
      <c r="A1938" s="99" t="s">
        <v>330</v>
      </c>
      <c r="B1938" s="99" t="s">
        <v>330</v>
      </c>
      <c r="C1938" s="99" t="s">
        <v>330</v>
      </c>
      <c r="F1938" s="100" t="s">
        <v>330</v>
      </c>
      <c r="G1938" s="100" t="s">
        <v>330</v>
      </c>
    </row>
    <row r="1939" spans="1:7" ht="18.600000000000001" customHeight="1" x14ac:dyDescent="0.25">
      <c r="A1939" s="99" t="s">
        <v>330</v>
      </c>
      <c r="B1939" s="99" t="s">
        <v>330</v>
      </c>
      <c r="C1939" s="99" t="s">
        <v>330</v>
      </c>
      <c r="F1939" s="100" t="s">
        <v>330</v>
      </c>
      <c r="G1939" s="100" t="s">
        <v>330</v>
      </c>
    </row>
    <row r="1940" spans="1:7" ht="18.600000000000001" customHeight="1" x14ac:dyDescent="0.25">
      <c r="A1940" s="99" t="s">
        <v>330</v>
      </c>
      <c r="B1940" s="99" t="s">
        <v>330</v>
      </c>
      <c r="C1940" s="99" t="s">
        <v>330</v>
      </c>
      <c r="F1940" s="100" t="s">
        <v>330</v>
      </c>
      <c r="G1940" s="100" t="s">
        <v>330</v>
      </c>
    </row>
    <row r="1941" spans="1:7" ht="18.600000000000001" customHeight="1" x14ac:dyDescent="0.25">
      <c r="A1941" s="99" t="s">
        <v>330</v>
      </c>
      <c r="B1941" s="99" t="s">
        <v>330</v>
      </c>
      <c r="C1941" s="99" t="s">
        <v>330</v>
      </c>
      <c r="F1941" s="100" t="s">
        <v>330</v>
      </c>
      <c r="G1941" s="100" t="s">
        <v>330</v>
      </c>
    </row>
    <row r="1942" spans="1:7" ht="18.600000000000001" customHeight="1" x14ac:dyDescent="0.25">
      <c r="A1942" s="99" t="s">
        <v>330</v>
      </c>
      <c r="B1942" s="99" t="s">
        <v>330</v>
      </c>
      <c r="C1942" s="99" t="s">
        <v>330</v>
      </c>
      <c r="F1942" s="100" t="s">
        <v>330</v>
      </c>
      <c r="G1942" s="100" t="s">
        <v>330</v>
      </c>
    </row>
    <row r="1943" spans="1:7" ht="18.600000000000001" customHeight="1" x14ac:dyDescent="0.25">
      <c r="A1943" s="99" t="s">
        <v>330</v>
      </c>
      <c r="B1943" s="99" t="s">
        <v>330</v>
      </c>
      <c r="C1943" s="99" t="s">
        <v>330</v>
      </c>
      <c r="F1943" s="100" t="s">
        <v>330</v>
      </c>
      <c r="G1943" s="100" t="s">
        <v>330</v>
      </c>
    </row>
    <row r="1944" spans="1:7" ht="18.600000000000001" customHeight="1" x14ac:dyDescent="0.25">
      <c r="A1944" s="99" t="s">
        <v>330</v>
      </c>
      <c r="B1944" s="99" t="s">
        <v>330</v>
      </c>
      <c r="C1944" s="99" t="s">
        <v>330</v>
      </c>
      <c r="F1944" s="100" t="s">
        <v>330</v>
      </c>
      <c r="G1944" s="100" t="s">
        <v>330</v>
      </c>
    </row>
    <row r="1945" spans="1:7" ht="18.600000000000001" customHeight="1" x14ac:dyDescent="0.25">
      <c r="A1945" s="99" t="s">
        <v>330</v>
      </c>
      <c r="B1945" s="99" t="s">
        <v>330</v>
      </c>
      <c r="C1945" s="99" t="s">
        <v>330</v>
      </c>
      <c r="F1945" s="100" t="s">
        <v>330</v>
      </c>
      <c r="G1945" s="100" t="s">
        <v>330</v>
      </c>
    </row>
    <row r="1946" spans="1:7" ht="18.600000000000001" customHeight="1" x14ac:dyDescent="0.25">
      <c r="A1946" s="99" t="s">
        <v>330</v>
      </c>
      <c r="B1946" s="99" t="s">
        <v>330</v>
      </c>
      <c r="C1946" s="99" t="s">
        <v>330</v>
      </c>
      <c r="F1946" s="100" t="s">
        <v>330</v>
      </c>
      <c r="G1946" s="100" t="s">
        <v>330</v>
      </c>
    </row>
    <row r="1947" spans="1:7" ht="18.600000000000001" customHeight="1" x14ac:dyDescent="0.25">
      <c r="A1947" s="99" t="s">
        <v>330</v>
      </c>
      <c r="B1947" s="99" t="s">
        <v>330</v>
      </c>
      <c r="C1947" s="99" t="s">
        <v>330</v>
      </c>
      <c r="F1947" s="100" t="s">
        <v>330</v>
      </c>
      <c r="G1947" s="100" t="s">
        <v>330</v>
      </c>
    </row>
    <row r="1948" spans="1:7" ht="18.600000000000001" customHeight="1" x14ac:dyDescent="0.25">
      <c r="A1948" s="99" t="s">
        <v>330</v>
      </c>
      <c r="B1948" s="99" t="s">
        <v>330</v>
      </c>
      <c r="C1948" s="99" t="s">
        <v>330</v>
      </c>
      <c r="F1948" s="100" t="s">
        <v>330</v>
      </c>
      <c r="G1948" s="100" t="s">
        <v>330</v>
      </c>
    </row>
    <row r="1949" spans="1:7" ht="18.600000000000001" customHeight="1" x14ac:dyDescent="0.25">
      <c r="A1949" s="99" t="s">
        <v>330</v>
      </c>
      <c r="B1949" s="99" t="s">
        <v>330</v>
      </c>
      <c r="C1949" s="99" t="s">
        <v>330</v>
      </c>
      <c r="F1949" s="100" t="s">
        <v>330</v>
      </c>
      <c r="G1949" s="100" t="s">
        <v>330</v>
      </c>
    </row>
    <row r="1950" spans="1:7" ht="18.600000000000001" customHeight="1" x14ac:dyDescent="0.25">
      <c r="A1950" s="99" t="s">
        <v>330</v>
      </c>
      <c r="B1950" s="99" t="s">
        <v>330</v>
      </c>
      <c r="C1950" s="99" t="s">
        <v>330</v>
      </c>
      <c r="F1950" s="100" t="s">
        <v>330</v>
      </c>
      <c r="G1950" s="100" t="s">
        <v>330</v>
      </c>
    </row>
    <row r="1951" spans="1:7" ht="18.600000000000001" customHeight="1" x14ac:dyDescent="0.25">
      <c r="A1951" s="99" t="s">
        <v>330</v>
      </c>
      <c r="B1951" s="99" t="s">
        <v>330</v>
      </c>
      <c r="C1951" s="99" t="s">
        <v>330</v>
      </c>
      <c r="F1951" s="100" t="s">
        <v>330</v>
      </c>
      <c r="G1951" s="100" t="s">
        <v>330</v>
      </c>
    </row>
    <row r="1952" spans="1:7" ht="18.600000000000001" customHeight="1" x14ac:dyDescent="0.25">
      <c r="A1952" s="99" t="s">
        <v>330</v>
      </c>
      <c r="B1952" s="99" t="s">
        <v>330</v>
      </c>
      <c r="C1952" s="99" t="s">
        <v>330</v>
      </c>
      <c r="F1952" s="100" t="s">
        <v>330</v>
      </c>
      <c r="G1952" s="100" t="s">
        <v>330</v>
      </c>
    </row>
    <row r="1953" spans="1:7" ht="18.600000000000001" customHeight="1" x14ac:dyDescent="0.25">
      <c r="A1953" s="99" t="s">
        <v>330</v>
      </c>
      <c r="B1953" s="99" t="s">
        <v>330</v>
      </c>
      <c r="C1953" s="99" t="s">
        <v>330</v>
      </c>
      <c r="F1953" s="100" t="s">
        <v>330</v>
      </c>
      <c r="G1953" s="100" t="s">
        <v>330</v>
      </c>
    </row>
    <row r="1954" spans="1:7" ht="18.600000000000001" customHeight="1" x14ac:dyDescent="0.25">
      <c r="A1954" s="99" t="s">
        <v>330</v>
      </c>
      <c r="B1954" s="99" t="s">
        <v>330</v>
      </c>
      <c r="C1954" s="99" t="s">
        <v>330</v>
      </c>
      <c r="F1954" s="100" t="s">
        <v>330</v>
      </c>
      <c r="G1954" s="100" t="s">
        <v>330</v>
      </c>
    </row>
    <row r="1955" spans="1:7" ht="18.600000000000001" customHeight="1" x14ac:dyDescent="0.25">
      <c r="A1955" s="99" t="s">
        <v>330</v>
      </c>
      <c r="B1955" s="99" t="s">
        <v>330</v>
      </c>
      <c r="C1955" s="99" t="s">
        <v>330</v>
      </c>
      <c r="F1955" s="100" t="s">
        <v>330</v>
      </c>
      <c r="G1955" s="100" t="s">
        <v>330</v>
      </c>
    </row>
    <row r="1956" spans="1:7" ht="18.600000000000001" customHeight="1" x14ac:dyDescent="0.25">
      <c r="A1956" s="99" t="s">
        <v>330</v>
      </c>
      <c r="B1956" s="99" t="s">
        <v>330</v>
      </c>
      <c r="C1956" s="99" t="s">
        <v>330</v>
      </c>
      <c r="F1956" s="100" t="s">
        <v>330</v>
      </c>
      <c r="G1956" s="100" t="s">
        <v>330</v>
      </c>
    </row>
    <row r="1957" spans="1:7" ht="18.600000000000001" customHeight="1" x14ac:dyDescent="0.25">
      <c r="A1957" s="99" t="s">
        <v>330</v>
      </c>
      <c r="B1957" s="99" t="s">
        <v>330</v>
      </c>
      <c r="C1957" s="99" t="s">
        <v>330</v>
      </c>
      <c r="F1957" s="100" t="s">
        <v>330</v>
      </c>
      <c r="G1957" s="100" t="s">
        <v>330</v>
      </c>
    </row>
    <row r="1958" spans="1:7" ht="18.600000000000001" customHeight="1" x14ac:dyDescent="0.25">
      <c r="A1958" s="99" t="s">
        <v>330</v>
      </c>
      <c r="B1958" s="99" t="s">
        <v>330</v>
      </c>
      <c r="C1958" s="99" t="s">
        <v>330</v>
      </c>
      <c r="F1958" s="100" t="s">
        <v>330</v>
      </c>
      <c r="G1958" s="100" t="s">
        <v>330</v>
      </c>
    </row>
    <row r="1959" spans="1:7" ht="18.600000000000001" customHeight="1" x14ac:dyDescent="0.25">
      <c r="A1959" s="99" t="s">
        <v>330</v>
      </c>
      <c r="B1959" s="99" t="s">
        <v>330</v>
      </c>
      <c r="C1959" s="99" t="s">
        <v>330</v>
      </c>
      <c r="F1959" s="100" t="s">
        <v>330</v>
      </c>
      <c r="G1959" s="100" t="s">
        <v>330</v>
      </c>
    </row>
    <row r="1960" spans="1:7" ht="18.600000000000001" customHeight="1" x14ac:dyDescent="0.25">
      <c r="A1960" s="99" t="s">
        <v>330</v>
      </c>
      <c r="B1960" s="99" t="s">
        <v>330</v>
      </c>
      <c r="C1960" s="99" t="s">
        <v>330</v>
      </c>
      <c r="F1960" s="100" t="s">
        <v>330</v>
      </c>
      <c r="G1960" s="100" t="s">
        <v>330</v>
      </c>
    </row>
    <row r="1961" spans="1:7" ht="18.600000000000001" customHeight="1" x14ac:dyDescent="0.25">
      <c r="A1961" s="99" t="s">
        <v>330</v>
      </c>
      <c r="B1961" s="99" t="s">
        <v>330</v>
      </c>
      <c r="C1961" s="99" t="s">
        <v>330</v>
      </c>
      <c r="F1961" s="100" t="s">
        <v>330</v>
      </c>
      <c r="G1961" s="100" t="s">
        <v>330</v>
      </c>
    </row>
    <row r="1962" spans="1:7" ht="18.600000000000001" customHeight="1" x14ac:dyDescent="0.25">
      <c r="A1962" s="99" t="s">
        <v>330</v>
      </c>
      <c r="B1962" s="99" t="s">
        <v>330</v>
      </c>
      <c r="C1962" s="99" t="s">
        <v>330</v>
      </c>
      <c r="F1962" s="100" t="s">
        <v>330</v>
      </c>
      <c r="G1962" s="100" t="s">
        <v>330</v>
      </c>
    </row>
    <row r="1963" spans="1:7" ht="18.600000000000001" customHeight="1" x14ac:dyDescent="0.25">
      <c r="A1963" s="99" t="s">
        <v>330</v>
      </c>
      <c r="B1963" s="99" t="s">
        <v>330</v>
      </c>
      <c r="C1963" s="99" t="s">
        <v>330</v>
      </c>
      <c r="F1963" s="100" t="s">
        <v>330</v>
      </c>
      <c r="G1963" s="100" t="s">
        <v>330</v>
      </c>
    </row>
    <row r="1964" spans="1:7" ht="18.600000000000001" customHeight="1" x14ac:dyDescent="0.25">
      <c r="A1964" s="99" t="s">
        <v>330</v>
      </c>
      <c r="B1964" s="99" t="s">
        <v>330</v>
      </c>
      <c r="C1964" s="99" t="s">
        <v>330</v>
      </c>
      <c r="F1964" s="100" t="s">
        <v>330</v>
      </c>
      <c r="G1964" s="100" t="s">
        <v>330</v>
      </c>
    </row>
    <row r="1965" spans="1:7" ht="18.600000000000001" customHeight="1" x14ac:dyDescent="0.25">
      <c r="A1965" s="99" t="s">
        <v>330</v>
      </c>
      <c r="B1965" s="99" t="s">
        <v>330</v>
      </c>
      <c r="C1965" s="99" t="s">
        <v>330</v>
      </c>
      <c r="F1965" s="100" t="s">
        <v>330</v>
      </c>
      <c r="G1965" s="100" t="s">
        <v>330</v>
      </c>
    </row>
    <row r="1966" spans="1:7" ht="18.600000000000001" customHeight="1" x14ac:dyDescent="0.25">
      <c r="A1966" s="99" t="s">
        <v>330</v>
      </c>
      <c r="B1966" s="99" t="s">
        <v>330</v>
      </c>
      <c r="C1966" s="99" t="s">
        <v>330</v>
      </c>
      <c r="F1966" s="100" t="s">
        <v>330</v>
      </c>
      <c r="G1966" s="100" t="s">
        <v>330</v>
      </c>
    </row>
    <row r="1967" spans="1:7" ht="18.600000000000001" customHeight="1" x14ac:dyDescent="0.25">
      <c r="A1967" s="99" t="s">
        <v>330</v>
      </c>
      <c r="B1967" s="99" t="s">
        <v>330</v>
      </c>
      <c r="C1967" s="99" t="s">
        <v>330</v>
      </c>
      <c r="F1967" s="100" t="s">
        <v>330</v>
      </c>
      <c r="G1967" s="100" t="s">
        <v>330</v>
      </c>
    </row>
    <row r="1968" spans="1:7" ht="18.600000000000001" customHeight="1" x14ac:dyDescent="0.25">
      <c r="A1968" s="99" t="s">
        <v>330</v>
      </c>
      <c r="B1968" s="99" t="s">
        <v>330</v>
      </c>
      <c r="C1968" s="99" t="s">
        <v>330</v>
      </c>
      <c r="F1968" s="100" t="s">
        <v>330</v>
      </c>
      <c r="G1968" s="100" t="s">
        <v>330</v>
      </c>
    </row>
    <row r="1969" spans="1:7" ht="18.600000000000001" customHeight="1" x14ac:dyDescent="0.25">
      <c r="A1969" s="99" t="s">
        <v>330</v>
      </c>
      <c r="B1969" s="99" t="s">
        <v>330</v>
      </c>
      <c r="C1969" s="99" t="s">
        <v>330</v>
      </c>
      <c r="F1969" s="100" t="s">
        <v>330</v>
      </c>
      <c r="G1969" s="100" t="s">
        <v>330</v>
      </c>
    </row>
    <row r="1970" spans="1:7" ht="18.600000000000001" customHeight="1" x14ac:dyDescent="0.25">
      <c r="A1970" s="99" t="s">
        <v>330</v>
      </c>
      <c r="B1970" s="99" t="s">
        <v>330</v>
      </c>
      <c r="C1970" s="99" t="s">
        <v>330</v>
      </c>
      <c r="F1970" s="100" t="s">
        <v>330</v>
      </c>
      <c r="G1970" s="100" t="s">
        <v>330</v>
      </c>
    </row>
    <row r="1971" spans="1:7" ht="18.600000000000001" customHeight="1" x14ac:dyDescent="0.25">
      <c r="A1971" s="99" t="s">
        <v>330</v>
      </c>
      <c r="B1971" s="99" t="s">
        <v>330</v>
      </c>
      <c r="C1971" s="99" t="s">
        <v>330</v>
      </c>
      <c r="F1971" s="100" t="s">
        <v>330</v>
      </c>
      <c r="G1971" s="100" t="s">
        <v>330</v>
      </c>
    </row>
    <row r="1972" spans="1:7" ht="18.600000000000001" customHeight="1" x14ac:dyDescent="0.25">
      <c r="A1972" s="99" t="s">
        <v>330</v>
      </c>
      <c r="B1972" s="99" t="s">
        <v>330</v>
      </c>
      <c r="C1972" s="99" t="s">
        <v>330</v>
      </c>
      <c r="F1972" s="100" t="s">
        <v>330</v>
      </c>
      <c r="G1972" s="100" t="s">
        <v>330</v>
      </c>
    </row>
    <row r="1973" spans="1:7" ht="18.600000000000001" customHeight="1" x14ac:dyDescent="0.25">
      <c r="A1973" s="99" t="s">
        <v>330</v>
      </c>
      <c r="B1973" s="99" t="s">
        <v>330</v>
      </c>
      <c r="C1973" s="99" t="s">
        <v>330</v>
      </c>
      <c r="F1973" s="100" t="s">
        <v>330</v>
      </c>
      <c r="G1973" s="100" t="s">
        <v>330</v>
      </c>
    </row>
    <row r="1974" spans="1:7" ht="18.600000000000001" customHeight="1" x14ac:dyDescent="0.25">
      <c r="A1974" s="99" t="s">
        <v>330</v>
      </c>
      <c r="B1974" s="99" t="s">
        <v>330</v>
      </c>
      <c r="C1974" s="99" t="s">
        <v>330</v>
      </c>
      <c r="F1974" s="100" t="s">
        <v>330</v>
      </c>
      <c r="G1974" s="100" t="s">
        <v>330</v>
      </c>
    </row>
    <row r="1975" spans="1:7" ht="18.600000000000001" customHeight="1" x14ac:dyDescent="0.25">
      <c r="A1975" s="99" t="s">
        <v>330</v>
      </c>
      <c r="B1975" s="99" t="s">
        <v>330</v>
      </c>
      <c r="C1975" s="99" t="s">
        <v>330</v>
      </c>
      <c r="F1975" s="100" t="s">
        <v>330</v>
      </c>
      <c r="G1975" s="100" t="s">
        <v>330</v>
      </c>
    </row>
    <row r="1976" spans="1:7" ht="18.600000000000001" customHeight="1" x14ac:dyDescent="0.25">
      <c r="A1976" s="99" t="s">
        <v>330</v>
      </c>
      <c r="B1976" s="99" t="s">
        <v>330</v>
      </c>
      <c r="C1976" s="99" t="s">
        <v>330</v>
      </c>
      <c r="F1976" s="100" t="s">
        <v>330</v>
      </c>
      <c r="G1976" s="100" t="s">
        <v>330</v>
      </c>
    </row>
    <row r="1977" spans="1:7" ht="18.600000000000001" customHeight="1" x14ac:dyDescent="0.25">
      <c r="A1977" s="99" t="s">
        <v>330</v>
      </c>
      <c r="B1977" s="99" t="s">
        <v>330</v>
      </c>
      <c r="C1977" s="99" t="s">
        <v>330</v>
      </c>
      <c r="F1977" s="100" t="s">
        <v>330</v>
      </c>
      <c r="G1977" s="100" t="s">
        <v>330</v>
      </c>
    </row>
    <row r="1978" spans="1:7" ht="18.600000000000001" customHeight="1" x14ac:dyDescent="0.25">
      <c r="A1978" s="99" t="s">
        <v>330</v>
      </c>
      <c r="B1978" s="99" t="s">
        <v>330</v>
      </c>
      <c r="C1978" s="99" t="s">
        <v>330</v>
      </c>
      <c r="F1978" s="100" t="s">
        <v>330</v>
      </c>
      <c r="G1978" s="100" t="s">
        <v>330</v>
      </c>
    </row>
    <row r="1979" spans="1:7" ht="18.600000000000001" customHeight="1" x14ac:dyDescent="0.25">
      <c r="A1979" s="99" t="s">
        <v>330</v>
      </c>
      <c r="B1979" s="99" t="s">
        <v>330</v>
      </c>
      <c r="C1979" s="99" t="s">
        <v>330</v>
      </c>
      <c r="F1979" s="100" t="s">
        <v>330</v>
      </c>
      <c r="G1979" s="100" t="s">
        <v>330</v>
      </c>
    </row>
    <row r="1980" spans="1:7" ht="18.600000000000001" customHeight="1" x14ac:dyDescent="0.25">
      <c r="A1980" s="99" t="s">
        <v>330</v>
      </c>
      <c r="B1980" s="99" t="s">
        <v>330</v>
      </c>
      <c r="C1980" s="99" t="s">
        <v>330</v>
      </c>
      <c r="F1980" s="100" t="s">
        <v>330</v>
      </c>
      <c r="G1980" s="100" t="s">
        <v>330</v>
      </c>
    </row>
    <row r="1981" spans="1:7" ht="18.600000000000001" customHeight="1" x14ac:dyDescent="0.25">
      <c r="A1981" s="99" t="s">
        <v>330</v>
      </c>
      <c r="B1981" s="99" t="s">
        <v>330</v>
      </c>
      <c r="C1981" s="99" t="s">
        <v>330</v>
      </c>
      <c r="F1981" s="100" t="s">
        <v>330</v>
      </c>
      <c r="G1981" s="100" t="s">
        <v>330</v>
      </c>
    </row>
    <row r="1982" spans="1:7" ht="18.600000000000001" customHeight="1" x14ac:dyDescent="0.25">
      <c r="A1982" s="99" t="s">
        <v>330</v>
      </c>
      <c r="B1982" s="99" t="s">
        <v>330</v>
      </c>
      <c r="C1982" s="99" t="s">
        <v>330</v>
      </c>
      <c r="F1982" s="100" t="s">
        <v>330</v>
      </c>
      <c r="G1982" s="100" t="s">
        <v>330</v>
      </c>
    </row>
    <row r="1983" spans="1:7" ht="18.600000000000001" customHeight="1" x14ac:dyDescent="0.25">
      <c r="A1983" s="99" t="s">
        <v>330</v>
      </c>
      <c r="B1983" s="99" t="s">
        <v>330</v>
      </c>
      <c r="C1983" s="99" t="s">
        <v>330</v>
      </c>
      <c r="F1983" s="100" t="s">
        <v>330</v>
      </c>
      <c r="G1983" s="100" t="s">
        <v>330</v>
      </c>
    </row>
    <row r="1984" spans="1:7" ht="18.600000000000001" customHeight="1" x14ac:dyDescent="0.25">
      <c r="A1984" s="99" t="s">
        <v>330</v>
      </c>
      <c r="B1984" s="99" t="s">
        <v>330</v>
      </c>
      <c r="C1984" s="99" t="s">
        <v>330</v>
      </c>
      <c r="F1984" s="100" t="s">
        <v>330</v>
      </c>
      <c r="G1984" s="100" t="s">
        <v>330</v>
      </c>
    </row>
    <row r="1985" spans="1:7" ht="18.600000000000001" customHeight="1" x14ac:dyDescent="0.25">
      <c r="A1985" s="99" t="s">
        <v>330</v>
      </c>
      <c r="B1985" s="99" t="s">
        <v>330</v>
      </c>
      <c r="C1985" s="99" t="s">
        <v>330</v>
      </c>
      <c r="F1985" s="100" t="s">
        <v>330</v>
      </c>
      <c r="G1985" s="100" t="s">
        <v>330</v>
      </c>
    </row>
    <row r="1986" spans="1:7" ht="18.600000000000001" customHeight="1" x14ac:dyDescent="0.25">
      <c r="A1986" s="99" t="s">
        <v>330</v>
      </c>
      <c r="B1986" s="99" t="s">
        <v>330</v>
      </c>
      <c r="C1986" s="99" t="s">
        <v>330</v>
      </c>
      <c r="F1986" s="100" t="s">
        <v>330</v>
      </c>
      <c r="G1986" s="100" t="s">
        <v>330</v>
      </c>
    </row>
    <row r="1987" spans="1:7" ht="18.600000000000001" customHeight="1" x14ac:dyDescent="0.25">
      <c r="A1987" s="99" t="s">
        <v>330</v>
      </c>
      <c r="B1987" s="99" t="s">
        <v>330</v>
      </c>
      <c r="C1987" s="99" t="s">
        <v>330</v>
      </c>
      <c r="F1987" s="100" t="s">
        <v>330</v>
      </c>
      <c r="G1987" s="100" t="s">
        <v>330</v>
      </c>
    </row>
    <row r="1988" spans="1:7" ht="18.600000000000001" customHeight="1" x14ac:dyDescent="0.25">
      <c r="A1988" s="99" t="s">
        <v>330</v>
      </c>
      <c r="B1988" s="99" t="s">
        <v>330</v>
      </c>
      <c r="C1988" s="99" t="s">
        <v>330</v>
      </c>
      <c r="F1988" s="100" t="s">
        <v>330</v>
      </c>
      <c r="G1988" s="100" t="s">
        <v>330</v>
      </c>
    </row>
    <row r="1989" spans="1:7" ht="18.600000000000001" customHeight="1" x14ac:dyDescent="0.25">
      <c r="A1989" s="99" t="s">
        <v>330</v>
      </c>
      <c r="B1989" s="99" t="s">
        <v>330</v>
      </c>
      <c r="C1989" s="99" t="s">
        <v>330</v>
      </c>
      <c r="F1989" s="100" t="s">
        <v>330</v>
      </c>
      <c r="G1989" s="100" t="s">
        <v>330</v>
      </c>
    </row>
    <row r="1990" spans="1:7" ht="18.600000000000001" customHeight="1" x14ac:dyDescent="0.25">
      <c r="A1990" s="99" t="s">
        <v>330</v>
      </c>
      <c r="B1990" s="99" t="s">
        <v>330</v>
      </c>
      <c r="C1990" s="99" t="s">
        <v>330</v>
      </c>
      <c r="F1990" s="100" t="s">
        <v>330</v>
      </c>
      <c r="G1990" s="100" t="s">
        <v>330</v>
      </c>
    </row>
    <row r="1991" spans="1:7" ht="18.600000000000001" customHeight="1" x14ac:dyDescent="0.25">
      <c r="A1991" s="99" t="s">
        <v>330</v>
      </c>
      <c r="B1991" s="99" t="s">
        <v>330</v>
      </c>
      <c r="C1991" s="99" t="s">
        <v>330</v>
      </c>
      <c r="F1991" s="100" t="s">
        <v>330</v>
      </c>
      <c r="G1991" s="100" t="s">
        <v>330</v>
      </c>
    </row>
    <row r="1992" spans="1:7" ht="18.600000000000001" customHeight="1" x14ac:dyDescent="0.25">
      <c r="A1992" s="99" t="s">
        <v>330</v>
      </c>
      <c r="B1992" s="99" t="s">
        <v>330</v>
      </c>
      <c r="C1992" s="99" t="s">
        <v>330</v>
      </c>
      <c r="F1992" s="100" t="s">
        <v>330</v>
      </c>
      <c r="G1992" s="100" t="s">
        <v>330</v>
      </c>
    </row>
    <row r="1993" spans="1:7" ht="18.600000000000001" customHeight="1" x14ac:dyDescent="0.25">
      <c r="A1993" s="99" t="s">
        <v>330</v>
      </c>
      <c r="B1993" s="99" t="s">
        <v>330</v>
      </c>
      <c r="C1993" s="99" t="s">
        <v>330</v>
      </c>
      <c r="F1993" s="100" t="s">
        <v>330</v>
      </c>
      <c r="G1993" s="100" t="s">
        <v>330</v>
      </c>
    </row>
    <row r="1994" spans="1:7" ht="18.600000000000001" customHeight="1" x14ac:dyDescent="0.25">
      <c r="A1994" s="99" t="s">
        <v>330</v>
      </c>
      <c r="B1994" s="99" t="s">
        <v>330</v>
      </c>
      <c r="C1994" s="99" t="s">
        <v>330</v>
      </c>
      <c r="F1994" s="100" t="s">
        <v>330</v>
      </c>
      <c r="G1994" s="100" t="s">
        <v>330</v>
      </c>
    </row>
    <row r="1995" spans="1:7" ht="18.600000000000001" customHeight="1" x14ac:dyDescent="0.25">
      <c r="A1995" s="99" t="s">
        <v>330</v>
      </c>
      <c r="B1995" s="99" t="s">
        <v>330</v>
      </c>
      <c r="C1995" s="99" t="s">
        <v>330</v>
      </c>
      <c r="F1995" s="100" t="s">
        <v>330</v>
      </c>
      <c r="G1995" s="100" t="s">
        <v>330</v>
      </c>
    </row>
    <row r="1996" spans="1:7" ht="18.600000000000001" customHeight="1" x14ac:dyDescent="0.25">
      <c r="A1996" s="99" t="s">
        <v>330</v>
      </c>
      <c r="B1996" s="99" t="s">
        <v>330</v>
      </c>
      <c r="C1996" s="99" t="s">
        <v>330</v>
      </c>
      <c r="F1996" s="100" t="s">
        <v>330</v>
      </c>
      <c r="G1996" s="100" t="s">
        <v>330</v>
      </c>
    </row>
    <row r="1997" spans="1:7" ht="18.600000000000001" customHeight="1" x14ac:dyDescent="0.25">
      <c r="A1997" s="99" t="s">
        <v>330</v>
      </c>
      <c r="B1997" s="99" t="s">
        <v>330</v>
      </c>
      <c r="C1997" s="99" t="s">
        <v>330</v>
      </c>
      <c r="F1997" s="100" t="s">
        <v>330</v>
      </c>
      <c r="G1997" s="100" t="s">
        <v>330</v>
      </c>
    </row>
    <row r="1998" spans="1:7" ht="18.600000000000001" customHeight="1" x14ac:dyDescent="0.25">
      <c r="A1998" s="99" t="s">
        <v>330</v>
      </c>
      <c r="B1998" s="99" t="s">
        <v>330</v>
      </c>
      <c r="C1998" s="99" t="s">
        <v>330</v>
      </c>
      <c r="F1998" s="100" t="s">
        <v>330</v>
      </c>
      <c r="G1998" s="100" t="s">
        <v>330</v>
      </c>
    </row>
    <row r="1999" spans="1:7" ht="18.600000000000001" customHeight="1" x14ac:dyDescent="0.25">
      <c r="A1999" s="99" t="s">
        <v>330</v>
      </c>
      <c r="B1999" s="99" t="s">
        <v>330</v>
      </c>
      <c r="C1999" s="99" t="s">
        <v>330</v>
      </c>
      <c r="F1999" s="100" t="s">
        <v>330</v>
      </c>
      <c r="G1999" s="100" t="s">
        <v>330</v>
      </c>
    </row>
    <row r="2000" spans="1:7" ht="18.600000000000001" customHeight="1" x14ac:dyDescent="0.25">
      <c r="A2000" s="99" t="s">
        <v>330</v>
      </c>
      <c r="B2000" s="99" t="s">
        <v>330</v>
      </c>
      <c r="C2000" s="99" t="s">
        <v>330</v>
      </c>
      <c r="F2000" s="100" t="s">
        <v>330</v>
      </c>
      <c r="G2000" s="100" t="s">
        <v>330</v>
      </c>
    </row>
    <row r="2001" spans="1:7" ht="18.600000000000001" customHeight="1" x14ac:dyDescent="0.25">
      <c r="A2001" s="99" t="s">
        <v>330</v>
      </c>
      <c r="B2001" s="99" t="s">
        <v>330</v>
      </c>
      <c r="C2001" s="99" t="s">
        <v>330</v>
      </c>
      <c r="F2001" s="100" t="s">
        <v>330</v>
      </c>
      <c r="G2001" s="100" t="s">
        <v>330</v>
      </c>
    </row>
    <row r="2002" spans="1:7" ht="18.600000000000001" customHeight="1" x14ac:dyDescent="0.25">
      <c r="A2002" s="99" t="s">
        <v>330</v>
      </c>
      <c r="B2002" s="99" t="s">
        <v>330</v>
      </c>
      <c r="C2002" s="99" t="s">
        <v>330</v>
      </c>
      <c r="F2002" s="100" t="s">
        <v>330</v>
      </c>
      <c r="G2002" s="100" t="s">
        <v>330</v>
      </c>
    </row>
    <row r="2003" spans="1:7" ht="18.600000000000001" customHeight="1" x14ac:dyDescent="0.25">
      <c r="A2003" s="99" t="s">
        <v>330</v>
      </c>
      <c r="B2003" s="99" t="s">
        <v>330</v>
      </c>
      <c r="C2003" s="99" t="s">
        <v>330</v>
      </c>
      <c r="F2003" s="100" t="s">
        <v>330</v>
      </c>
      <c r="G2003" s="100" t="s">
        <v>330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A5AC0-F3B1-4D05-A905-5BC8123BB68B}">
  <dimension ref="A1:V28"/>
  <sheetViews>
    <sheetView tabSelected="1" zoomScale="80" zoomScaleNormal="80" workbookViewId="0">
      <selection activeCell="G5" sqref="G5"/>
    </sheetView>
  </sheetViews>
  <sheetFormatPr defaultColWidth="10.42578125" defaultRowHeight="15" x14ac:dyDescent="0.25"/>
  <cols>
    <col min="1" max="1" width="46" style="99" bestFit="1" customWidth="1"/>
    <col min="2" max="2" width="34.7109375" style="99" customWidth="1"/>
    <col min="3" max="16" width="50.7109375" style="99" customWidth="1"/>
    <col min="17" max="16384" width="10.42578125" style="99"/>
  </cols>
  <sheetData>
    <row r="1" spans="1:22" s="100" customFormat="1" ht="17.100000000000001" customHeight="1" x14ac:dyDescent="0.25">
      <c r="A1" s="99" t="s">
        <v>245</v>
      </c>
      <c r="B1" s="99"/>
      <c r="C1" s="99"/>
      <c r="D1" s="99"/>
      <c r="M1" s="101"/>
    </row>
    <row r="2" spans="1:22" s="100" customFormat="1" ht="18.600000000000001" customHeight="1" x14ac:dyDescent="0.25">
      <c r="A2" s="99" t="s">
        <v>246</v>
      </c>
      <c r="B2" s="99"/>
      <c r="C2" s="99"/>
      <c r="D2" s="99"/>
      <c r="M2" s="101"/>
    </row>
    <row r="3" spans="1:22" s="103" customFormat="1" ht="75" customHeight="1" x14ac:dyDescent="0.25">
      <c r="A3" s="173" t="s">
        <v>331</v>
      </c>
      <c r="B3" s="173" t="s">
        <v>248</v>
      </c>
      <c r="C3" s="173" t="s">
        <v>249</v>
      </c>
      <c r="D3" s="173" t="s">
        <v>250</v>
      </c>
      <c r="E3" s="173" t="s">
        <v>251</v>
      </c>
      <c r="F3" s="173" t="s">
        <v>252</v>
      </c>
      <c r="G3" s="173" t="s">
        <v>253</v>
      </c>
      <c r="H3" s="173" t="s">
        <v>254</v>
      </c>
      <c r="I3" s="173" t="s">
        <v>255</v>
      </c>
      <c r="J3" s="173" t="s">
        <v>256</v>
      </c>
      <c r="K3" s="173" t="s">
        <v>257</v>
      </c>
      <c r="L3" s="173" t="s">
        <v>258</v>
      </c>
      <c r="M3" s="173" t="s">
        <v>259</v>
      </c>
      <c r="N3" s="173" t="s">
        <v>260</v>
      </c>
      <c r="O3" s="173" t="s">
        <v>261</v>
      </c>
      <c r="P3" s="173" t="s">
        <v>262</v>
      </c>
      <c r="Q3" s="102"/>
      <c r="R3" s="102"/>
      <c r="T3" s="102"/>
      <c r="U3" s="102"/>
      <c r="V3" s="102"/>
    </row>
    <row r="4" spans="1:22" s="103" customFormat="1" ht="90" x14ac:dyDescent="0.25">
      <c r="A4" s="174" t="s">
        <v>96</v>
      </c>
      <c r="B4" s="174" t="s">
        <v>290</v>
      </c>
      <c r="C4" s="176" t="s">
        <v>332</v>
      </c>
      <c r="D4" s="176" t="s">
        <v>333</v>
      </c>
      <c r="E4" s="176" t="s">
        <v>334</v>
      </c>
      <c r="F4" s="177">
        <v>7720</v>
      </c>
      <c r="G4" s="177">
        <v>5568</v>
      </c>
      <c r="H4" s="176">
        <v>22</v>
      </c>
      <c r="I4" s="178" t="s">
        <v>335</v>
      </c>
      <c r="J4" s="176" t="s">
        <v>336</v>
      </c>
      <c r="K4" s="179" t="s">
        <v>326</v>
      </c>
      <c r="L4" s="179" t="s">
        <v>337</v>
      </c>
      <c r="M4" s="176" t="s">
        <v>338</v>
      </c>
      <c r="N4" s="176" t="s">
        <v>339</v>
      </c>
      <c r="O4" s="176" t="s">
        <v>340</v>
      </c>
      <c r="P4" s="176" t="s">
        <v>341</v>
      </c>
      <c r="Q4" s="102"/>
      <c r="R4" s="102"/>
      <c r="T4" s="102"/>
      <c r="U4" s="102"/>
      <c r="V4" s="102"/>
    </row>
    <row r="5" spans="1:22" s="103" customFormat="1" ht="225" x14ac:dyDescent="0.25">
      <c r="A5" s="174" t="s">
        <v>91</v>
      </c>
      <c r="B5" s="174" t="s">
        <v>290</v>
      </c>
      <c r="C5" s="176" t="s">
        <v>342</v>
      </c>
      <c r="D5" s="176" t="s">
        <v>343</v>
      </c>
      <c r="E5" s="176" t="s">
        <v>344</v>
      </c>
      <c r="F5" s="177">
        <v>9363</v>
      </c>
      <c r="G5" s="177">
        <v>6666</v>
      </c>
      <c r="H5" s="177">
        <v>125</v>
      </c>
      <c r="I5" s="180" t="s">
        <v>345</v>
      </c>
      <c r="J5" s="176" t="s">
        <v>346</v>
      </c>
      <c r="K5" s="179" t="s">
        <v>296</v>
      </c>
      <c r="L5" s="179" t="s">
        <v>347</v>
      </c>
      <c r="M5" s="179" t="s">
        <v>348</v>
      </c>
      <c r="N5" s="176" t="s">
        <v>349</v>
      </c>
      <c r="O5" s="176" t="s">
        <v>350</v>
      </c>
      <c r="P5" s="176" t="s">
        <v>351</v>
      </c>
      <c r="Q5" s="102"/>
      <c r="R5" s="102"/>
      <c r="T5" s="102"/>
      <c r="U5" s="102"/>
      <c r="V5" s="102"/>
    </row>
    <row r="6" spans="1:22" s="107" customFormat="1" ht="300" x14ac:dyDescent="0.25">
      <c r="A6" s="174" t="s">
        <v>104</v>
      </c>
      <c r="B6" s="174" t="s">
        <v>274</v>
      </c>
      <c r="C6" s="176" t="s">
        <v>352</v>
      </c>
      <c r="D6" s="176" t="s">
        <v>353</v>
      </c>
      <c r="E6" s="176" t="s">
        <v>354</v>
      </c>
      <c r="F6" s="177" t="s">
        <v>355</v>
      </c>
      <c r="G6" s="177" t="s">
        <v>356</v>
      </c>
      <c r="H6" s="177">
        <v>184</v>
      </c>
      <c r="I6" s="181" t="s">
        <v>357</v>
      </c>
      <c r="J6" s="176" t="s">
        <v>358</v>
      </c>
      <c r="K6" s="179" t="s">
        <v>359</v>
      </c>
      <c r="L6" s="179" t="s">
        <v>360</v>
      </c>
      <c r="M6" s="179" t="s">
        <v>361</v>
      </c>
      <c r="N6" s="176" t="s">
        <v>362</v>
      </c>
      <c r="O6" s="176" t="s">
        <v>363</v>
      </c>
      <c r="P6" s="176" t="s">
        <v>364</v>
      </c>
      <c r="Q6" s="105"/>
      <c r="R6" s="106"/>
      <c r="T6" s="108"/>
      <c r="U6" s="108"/>
      <c r="V6" s="108"/>
    </row>
    <row r="7" spans="1:22" s="107" customFormat="1" ht="210" x14ac:dyDescent="0.25">
      <c r="A7" s="174" t="s">
        <v>94</v>
      </c>
      <c r="B7" s="174" t="s">
        <v>246</v>
      </c>
      <c r="C7" s="176" t="s">
        <v>365</v>
      </c>
      <c r="D7" s="176" t="s">
        <v>366</v>
      </c>
      <c r="E7" s="176" t="s">
        <v>367</v>
      </c>
      <c r="F7" s="177">
        <v>4535</v>
      </c>
      <c r="G7" s="177">
        <v>3159</v>
      </c>
      <c r="H7" s="177">
        <v>132</v>
      </c>
      <c r="I7" s="181" t="s">
        <v>368</v>
      </c>
      <c r="J7" s="176" t="s">
        <v>369</v>
      </c>
      <c r="K7" s="176" t="s">
        <v>370</v>
      </c>
      <c r="L7" s="179" t="s">
        <v>371</v>
      </c>
      <c r="M7" s="179" t="s">
        <v>372</v>
      </c>
      <c r="N7" s="176" t="s">
        <v>339</v>
      </c>
      <c r="O7" s="176" t="s">
        <v>373</v>
      </c>
      <c r="P7" s="176" t="s">
        <v>351</v>
      </c>
      <c r="Q7" s="105"/>
      <c r="R7" s="106"/>
      <c r="T7" s="108"/>
      <c r="U7" s="108"/>
      <c r="V7" s="108"/>
    </row>
    <row r="8" spans="1:22" s="107" customFormat="1" ht="315" x14ac:dyDescent="0.25">
      <c r="A8" s="174" t="s">
        <v>374</v>
      </c>
      <c r="B8" s="174" t="s">
        <v>239</v>
      </c>
      <c r="C8" s="176" t="s">
        <v>375</v>
      </c>
      <c r="D8" s="176" t="s">
        <v>375</v>
      </c>
      <c r="E8" s="176" t="s">
        <v>265</v>
      </c>
      <c r="F8" s="177">
        <v>11213</v>
      </c>
      <c r="G8" s="177">
        <v>9722</v>
      </c>
      <c r="H8" s="177">
        <v>193</v>
      </c>
      <c r="I8" s="181" t="s">
        <v>376</v>
      </c>
      <c r="J8" s="176" t="s">
        <v>377</v>
      </c>
      <c r="K8" s="179" t="s">
        <v>268</v>
      </c>
      <c r="L8" s="179" t="s">
        <v>378</v>
      </c>
      <c r="M8" s="179" t="s">
        <v>379</v>
      </c>
      <c r="N8" s="176" t="s">
        <v>380</v>
      </c>
      <c r="O8" s="176" t="s">
        <v>381</v>
      </c>
      <c r="P8" s="176" t="s">
        <v>351</v>
      </c>
      <c r="Q8" s="105"/>
      <c r="R8" s="106"/>
      <c r="T8" s="108"/>
      <c r="U8" s="108"/>
      <c r="V8" s="108"/>
    </row>
    <row r="9" spans="1:22" s="107" customFormat="1" ht="105" x14ac:dyDescent="0.25">
      <c r="A9" s="174" t="s">
        <v>110</v>
      </c>
      <c r="B9" s="174" t="s">
        <v>241</v>
      </c>
      <c r="C9" s="176" t="s">
        <v>382</v>
      </c>
      <c r="D9" s="176" t="s">
        <v>383</v>
      </c>
      <c r="E9" s="176" t="s">
        <v>384</v>
      </c>
      <c r="F9" s="177">
        <v>1464</v>
      </c>
      <c r="G9" s="177">
        <v>856</v>
      </c>
      <c r="H9" s="177">
        <v>46</v>
      </c>
      <c r="I9" s="181" t="s">
        <v>385</v>
      </c>
      <c r="J9" s="176" t="s">
        <v>386</v>
      </c>
      <c r="K9" s="179" t="s">
        <v>316</v>
      </c>
      <c r="L9" s="179" t="s">
        <v>387</v>
      </c>
      <c r="M9" s="179" t="s">
        <v>388</v>
      </c>
      <c r="N9" s="176" t="s">
        <v>339</v>
      </c>
      <c r="O9" s="176" t="s">
        <v>389</v>
      </c>
      <c r="P9" s="176" t="s">
        <v>351</v>
      </c>
      <c r="Q9" s="105"/>
      <c r="R9" s="106"/>
      <c r="T9" s="108"/>
      <c r="U9" s="108"/>
      <c r="V9" s="108"/>
    </row>
    <row r="10" spans="1:22" s="107" customFormat="1" ht="90" x14ac:dyDescent="0.25">
      <c r="A10" s="174" t="s">
        <v>88</v>
      </c>
      <c r="B10" s="174" t="s">
        <v>290</v>
      </c>
      <c r="C10" s="176" t="s">
        <v>390</v>
      </c>
      <c r="D10" s="176" t="s">
        <v>391</v>
      </c>
      <c r="E10" s="176" t="s">
        <v>392</v>
      </c>
      <c r="F10" s="177" t="s">
        <v>393</v>
      </c>
      <c r="G10" s="177">
        <v>2531</v>
      </c>
      <c r="H10" s="177">
        <v>7</v>
      </c>
      <c r="I10" s="181" t="s">
        <v>394</v>
      </c>
      <c r="J10" s="176" t="s">
        <v>395</v>
      </c>
      <c r="K10" s="179" t="s">
        <v>396</v>
      </c>
      <c r="L10" s="179" t="s">
        <v>387</v>
      </c>
      <c r="M10" s="179" t="s">
        <v>397</v>
      </c>
      <c r="N10" s="176" t="s">
        <v>398</v>
      </c>
      <c r="O10" s="176" t="s">
        <v>340</v>
      </c>
      <c r="P10" s="176" t="s">
        <v>351</v>
      </c>
      <c r="Q10" s="105"/>
      <c r="R10" s="106"/>
      <c r="T10" s="108"/>
      <c r="U10" s="108"/>
      <c r="V10" s="108"/>
    </row>
    <row r="11" spans="1:22" s="107" customFormat="1" ht="18.600000000000001" customHeight="1" x14ac:dyDescent="0.25">
      <c r="A11" s="99"/>
      <c r="B11" s="99"/>
      <c r="C11" s="99"/>
      <c r="D11" s="99"/>
      <c r="E11" s="112"/>
      <c r="F11" s="113"/>
      <c r="G11" s="99"/>
      <c r="H11" s="109"/>
      <c r="I11" s="109"/>
      <c r="J11" s="111"/>
      <c r="K11" s="111"/>
      <c r="L11" s="111"/>
      <c r="M11" s="111"/>
      <c r="N11" s="111"/>
      <c r="O11" s="111"/>
      <c r="P11" s="111"/>
      <c r="Q11" s="105"/>
      <c r="R11" s="106"/>
      <c r="T11" s="108"/>
      <c r="U11" s="108"/>
      <c r="V11" s="108"/>
    </row>
    <row r="12" spans="1:22" s="107" customFormat="1" ht="18.600000000000001" customHeight="1" x14ac:dyDescent="0.25">
      <c r="A12" s="99"/>
      <c r="C12" s="99"/>
      <c r="D12" s="99"/>
      <c r="E12" s="112"/>
      <c r="F12" s="113"/>
      <c r="G12" s="99"/>
      <c r="H12" s="109"/>
      <c r="I12" s="109"/>
      <c r="J12" s="111"/>
      <c r="K12" s="111"/>
      <c r="L12" s="111"/>
      <c r="M12" s="111"/>
      <c r="N12" s="111"/>
      <c r="O12" s="111"/>
      <c r="P12" s="111"/>
      <c r="Q12" s="105"/>
      <c r="R12" s="106"/>
      <c r="T12" s="108"/>
      <c r="U12" s="108"/>
      <c r="V12" s="108"/>
    </row>
    <row r="13" spans="1:22" x14ac:dyDescent="0.25">
      <c r="J13" s="111"/>
      <c r="K13" s="111"/>
      <c r="L13" s="111"/>
      <c r="M13" s="111"/>
      <c r="N13" s="111"/>
      <c r="O13" s="111"/>
      <c r="P13" s="111"/>
    </row>
    <row r="14" spans="1:22" x14ac:dyDescent="0.25">
      <c r="J14" s="111"/>
      <c r="K14" s="111"/>
      <c r="L14" s="111"/>
      <c r="M14" s="111"/>
      <c r="N14" s="111"/>
      <c r="O14" s="111"/>
      <c r="P14" s="111"/>
    </row>
    <row r="15" spans="1:22" x14ac:dyDescent="0.25">
      <c r="J15" s="111"/>
      <c r="K15" s="111"/>
      <c r="L15" s="111"/>
      <c r="M15" s="111"/>
      <c r="N15" s="111"/>
      <c r="O15" s="111"/>
      <c r="P15" s="111"/>
    </row>
    <row r="16" spans="1:22" x14ac:dyDescent="0.25">
      <c r="J16" s="111"/>
      <c r="K16" s="111"/>
      <c r="L16" s="111"/>
      <c r="M16" s="111"/>
      <c r="N16" s="111"/>
      <c r="O16" s="111"/>
      <c r="P16" s="111"/>
    </row>
    <row r="17" spans="10:16" x14ac:dyDescent="0.25">
      <c r="J17" s="111"/>
      <c r="K17" s="111"/>
      <c r="L17" s="111"/>
      <c r="M17" s="111"/>
      <c r="N17" s="111"/>
      <c r="O17" s="111"/>
      <c r="P17" s="111"/>
    </row>
    <row r="18" spans="10:16" x14ac:dyDescent="0.25">
      <c r="J18" s="111"/>
      <c r="K18" s="111"/>
      <c r="L18" s="111"/>
      <c r="M18" s="111"/>
      <c r="N18" s="111"/>
      <c r="O18" s="111"/>
      <c r="P18" s="111"/>
    </row>
    <row r="19" spans="10:16" x14ac:dyDescent="0.25">
      <c r="J19" s="111"/>
      <c r="K19" s="111"/>
      <c r="L19" s="111"/>
      <c r="M19" s="111"/>
      <c r="N19" s="111"/>
      <c r="O19" s="111"/>
      <c r="P19" s="111"/>
    </row>
    <row r="20" spans="10:16" x14ac:dyDescent="0.25">
      <c r="J20" s="111"/>
      <c r="K20" s="111"/>
      <c r="L20" s="111"/>
      <c r="M20" s="111"/>
      <c r="N20" s="111"/>
      <c r="O20" s="111"/>
      <c r="P20" s="111"/>
    </row>
    <row r="21" spans="10:16" x14ac:dyDescent="0.25">
      <c r="J21" s="111"/>
      <c r="K21" s="111"/>
      <c r="L21" s="111"/>
      <c r="M21" s="111"/>
      <c r="N21" s="111"/>
      <c r="O21" s="111"/>
      <c r="P21" s="111"/>
    </row>
    <row r="22" spans="10:16" x14ac:dyDescent="0.25">
      <c r="J22" s="111"/>
      <c r="K22" s="111"/>
      <c r="L22" s="111"/>
      <c r="M22" s="111"/>
      <c r="N22" s="111"/>
      <c r="O22" s="111"/>
      <c r="P22" s="111"/>
    </row>
    <row r="23" spans="10:16" x14ac:dyDescent="0.25">
      <c r="J23" s="111"/>
      <c r="K23" s="111"/>
      <c r="L23" s="111"/>
      <c r="M23" s="111"/>
      <c r="N23" s="111"/>
      <c r="O23" s="111"/>
      <c r="P23" s="111"/>
    </row>
    <row r="24" spans="10:16" x14ac:dyDescent="0.25">
      <c r="J24" s="111"/>
      <c r="K24" s="111"/>
      <c r="L24" s="111"/>
      <c r="M24" s="111"/>
      <c r="N24" s="111"/>
      <c r="O24" s="111"/>
      <c r="P24" s="111"/>
    </row>
    <row r="25" spans="10:16" x14ac:dyDescent="0.25">
      <c r="J25" s="111"/>
      <c r="K25" s="111"/>
      <c r="L25" s="111"/>
      <c r="M25" s="111"/>
      <c r="N25" s="111"/>
      <c r="O25" s="111"/>
      <c r="P25" s="111"/>
    </row>
    <row r="26" spans="10:16" x14ac:dyDescent="0.25">
      <c r="J26" s="111"/>
      <c r="K26" s="111"/>
      <c r="L26" s="111"/>
      <c r="M26" s="111"/>
      <c r="N26" s="111"/>
      <c r="O26" s="111"/>
      <c r="P26" s="111"/>
    </row>
    <row r="27" spans="10:16" x14ac:dyDescent="0.25">
      <c r="J27" s="111"/>
      <c r="K27" s="111"/>
      <c r="L27" s="111"/>
      <c r="M27" s="111"/>
      <c r="N27" s="111"/>
      <c r="O27" s="111"/>
      <c r="P27" s="111"/>
    </row>
    <row r="28" spans="10:16" x14ac:dyDescent="0.25">
      <c r="J28" s="111"/>
      <c r="K28" s="111"/>
      <c r="L28" s="111"/>
      <c r="M28" s="111"/>
      <c r="N28" s="111"/>
      <c r="O28" s="111"/>
      <c r="P28" s="11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ukaz. vstupu do vzdel.</vt:lpstr>
      <vt:lpstr>ukaz. vzdel.-prijím. kon.</vt:lpstr>
      <vt:lpstr>ukaz. vzdel.-vyuč. orient. na š</vt:lpstr>
      <vt:lpstr>ukaz. vzdel.-učitelia</vt:lpstr>
      <vt:lpstr>ukaz. výstupu zo vzdel.</vt:lpstr>
      <vt:lpstr>HIK</vt:lpstr>
      <vt:lpstr>Študijný odbor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</dc:creator>
  <cp:lastModifiedBy>Andrej Jankech</cp:lastModifiedBy>
  <cp:lastPrinted>2022-11-09T13:33:26Z</cp:lastPrinted>
  <dcterms:created xsi:type="dcterms:W3CDTF">2022-11-02T07:57:56Z</dcterms:created>
  <dcterms:modified xsi:type="dcterms:W3CDTF">2022-12-20T08:07:42Z</dcterms:modified>
</cp:coreProperties>
</file>